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A7FEDD5-D582-42B6-B0B6-130E1CF15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M66" i="1"/>
  <c r="M65" i="1"/>
  <c r="M62" i="1"/>
  <c r="M61" i="1"/>
  <c r="M60" i="1"/>
  <c r="M59" i="1"/>
  <c r="M58" i="1"/>
  <c r="M54" i="1"/>
  <c r="M45" i="1"/>
  <c r="M73" i="1"/>
  <c r="M43" i="1"/>
  <c r="M42" i="1"/>
  <c r="M41" i="1"/>
  <c r="M35" i="1"/>
  <c r="M34" i="1"/>
  <c r="M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<sst xmlns="http://schemas.openxmlformats.org/spreadsheetml/2006/main" count="1035" uniqueCount="753">
  <si>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</si>
  <si>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</si>
  <si>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</si>
  <si>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</si>
  <si>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</si>
  <si>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</si>
  <si>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</si>
  <si>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</si>
  <si>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</si>
  <si>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</si>
  <si>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</si>
  <si>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</si>
  <si>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</si>
  <si>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</si>
  <si>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</si>
  <si>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</si>
  <si>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</si>
  <si>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</si>
  <si>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</si>
  <si>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</si>
  <si>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</si>
  <si>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</si>
  <si>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</si>
  <si>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</si>
  <si>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</si>
  <si>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</si>
  <si>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</si>
  <si>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</si>
  <si>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</si>
  <si>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</si>
  <si>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</si>
  <si>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</si>
  <si>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</si>
  <si>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</si>
  <si>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</si>
  <si>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</si>
  <si>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</si>
  <si>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</si>
  <si>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</si>
  <si>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</si>
  <si>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</si>
  <si>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</si>
  <si>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</si>
  <si>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</si>
  <si>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</si>
  <si>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</si>
  <si>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</si>
  <si>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</si>
  <si>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</si>
  <si>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</si>
  <si>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</si>
  <si>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</si>
  <si>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</si>
  <si>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</si>
  <si>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</si>
  <si>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</si>
  <si>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</si>
  <si>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</si>
  <si>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</si>
  <si>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</si>
  <si>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</si>
  <si>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</si>
  <si>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</si>
  <si>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</si>
  <si>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</si>
  <si>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</si>
  <si>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</si>
  <si>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</si>
  <si>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</si>
  <si>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</si>
  <si>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</si>
  <si>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</si>
  <si>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</si>
  <si>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</si>
  <si>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</si>
  <si>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</si>
  <si>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</si>
  <si>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</si>
  <si>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</si>
  <si>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</si>
  <si>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</si>
  <si>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</si>
  <si>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</si>
  <si>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</si>
  <si>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</si>
  <si>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</si>
  <si>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</si>
  <si>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</si>
  <si>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</si>
  <si>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</si>
  <si>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</si>
  <si>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</si>
  <si>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</si>
  <si>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</si>
  <si>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</si>
  <si>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</si>
  <si>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</si>
  <si>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</si>
  <si>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</si>
  <si>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</si>
  <si>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</si>
  <si>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</si>
  <si>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</si>
  <si>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</si>
  <si>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</si>
  <si>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</si>
  <si>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</si>
  <si>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</si>
  <si>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</si>
  <si>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</si>
  <si>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</si>
  <si>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</si>
  <si>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</si>
  <si>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</si>
  <si>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</si>
  <si>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</si>
  <si>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</si>
  <si>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</si>
  <si>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</si>
  <si>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</si>
  <si>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</si>
  <si>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</si>
  <si>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</si>
  <si>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</si>
  <si>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</si>
  <si>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</si>
  <si>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</si>
  <si>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</si>
  <si>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</si>
  <si>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</si>
  <si>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</si>
  <si>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</si>
  <si>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</si>
  <si>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</si>
  <si>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</si>
  <si>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</si>
  <si>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</si>
  <si>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</si>
  <si>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</si>
  <si>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</si>
  <si>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</si>
  <si>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</si>
  <si>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</si>
  <si>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</si>
  <si>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</si>
  <si>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</si>
  <si>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</si>
  <si>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</si>
  <si>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</si>
  <si>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</si>
  <si>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</si>
  <si>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</si>
  <si>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</si>
  <si>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</si>
  <si>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</si>
  <si>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</si>
  <si>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</si>
  <si>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</si>
  <si>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</si>
  <si>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</si>
  <si>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</si>
  <si>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</si>
  <si>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</si>
  <si>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</si>
  <si>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</si>
  <si>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</si>
  <si>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</si>
  <si>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</si>
  <si>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</si>
  <si>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</si>
  <si>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</si>
  <si>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</si>
  <si>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</si>
  <si>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</si>
  <si>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</si>
  <si>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</si>
  <si>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</si>
  <si>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</si>
  <si>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</si>
  <si>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</si>
  <si>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</si>
  <si>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</si>
  <si>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</si>
  <si>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</si>
  <si>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</si>
  <si>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</si>
  <si>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</si>
  <si>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</si>
  <si>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</si>
  <si>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</si>
  <si>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</si>
  <si>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</si>
  <si>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</si>
  <si>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</si>
  <si>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</si>
  <si>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</si>
  <si>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</si>
  <si>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</si>
  <si>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</si>
  <si>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</si>
  <si>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</si>
  <si>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</si>
  <si>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</si>
  <si>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</si>
  <si>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</si>
  <si>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</si>
  <si>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</si>
  <si>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</si>
  <si>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</si>
  <si>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</si>
  <si>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</si>
  <si>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</si>
  <si>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</si>
  <si>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</si>
  <si>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</si>
  <si>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</si>
  <si>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</si>
  <si>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</si>
  <si>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</si>
  <si>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</si>
  <si>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</si>
  <si>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</si>
  <si>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</si>
  <si>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</si>
  <si>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</si>
  <si>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</si>
  <si>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</si>
  <si>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</si>
  <si>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</si>
  <si>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</si>
  <si>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</si>
  <si>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</si>
  <si>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</si>
  <si>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</si>
  <si>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</si>
  <si>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</si>
  <si>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</si>
  <si>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</si>
  <si>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</si>
  <si>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</si>
  <si>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</si>
  <si>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</si>
  <si>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</si>
  <si>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</si>
  <si>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</si>
  <si>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</si>
  <si>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</si>
  <si>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</si>
  <si>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</si>
  <si>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</si>
  <si>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</si>
  <si>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</si>
  <si>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</si>
  <si>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</si>
  <si>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</si>
  <si>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</si>
  <si>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</si>
  <si>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</si>
  <si>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</si>
  <si>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</si>
  <si>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</si>
  <si>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</si>
  <si>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</si>
  <si>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</si>
  <si>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</si>
  <si>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</si>
  <si>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</si>
  <si>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</si>
  <si>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</si>
  <si>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</si>
  <si>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</si>
  <si>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</si>
  <si>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</si>
  <si>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</si>
  <si>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</si>
  <si>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</si>
  <si>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</si>
  <si>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</si>
  <si>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</si>
  <si>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</si>
  <si>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</si>
  <si>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</si>
  <si>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</si>
  <si>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</si>
  <si>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</si>
  <si>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</si>
  <si>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</si>
  <si>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</si>
  <si>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</si>
  <si>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</si>
  <si>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</si>
  <si>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</si>
  <si>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</si>
  <si>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</si>
  <si>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</si>
  <si>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</si>
  <si>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</si>
  <si>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</si>
  <si>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</si>
  <si>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</si>
  <si>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</si>
  <si>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</si>
  <si>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</si>
  <si>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</si>
  <si>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</si>
  <si>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</si>
  <si>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</si>
  <si>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</si>
  <si>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</si>
  <si>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</si>
  <si>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</si>
  <si>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</si>
  <si>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</si>
  <si>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</si>
  <si>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</si>
  <si>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</si>
  <si>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</si>
  <si>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</si>
  <si>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</si>
  <si>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</si>
  <si>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</si>
  <si>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</si>
  <si>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</si>
  <si>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</si>
  <si>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</si>
  <si>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</si>
  <si>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</si>
  <si>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</si>
  <si>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</si>
  <si>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</si>
  <si>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</si>
  <si>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</si>
  <si>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</si>
  <si>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</si>
  <si>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</si>
  <si>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</si>
  <si>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</si>
  <si>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</si>
  <si>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</si>
  <si>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</si>
  <si>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</si>
  <si>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</si>
  <si>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</si>
  <si>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</si>
  <si>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</si>
  <si>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</si>
  <si>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</si>
  <si>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</si>
  <si>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</si>
  <si>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</si>
  <si>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</si>
  <si>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</si>
  <si>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</si>
  <si>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</si>
  <si>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</si>
  <si>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</si>
  <si>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</si>
  <si>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</si>
  <si>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</si>
  <si>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</si>
  <si>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</si>
  <si>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</si>
  <si>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</si>
  <si>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</si>
  <si>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</si>
  <si>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</si>
  <si>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</si>
  <si>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</si>
  <si>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</si>
  <si>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</si>
  <si>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</si>
  <si>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</si>
  <si>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</si>
  <si>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</si>
  <si>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ولاعه </t>
  </si>
  <si>
    <t xml:space="preserve">سلسله ثري دي بلاتنيوم </t>
  </si>
  <si>
    <t xml:space="preserve">بريسلت جلد فضي </t>
  </si>
  <si>
    <t>ماسك مصحف</t>
  </si>
  <si>
    <t xml:space="preserve">انسيالين قلب مغناطيس </t>
  </si>
  <si>
    <t xml:space="preserve">2ماسك مصحف </t>
  </si>
  <si>
    <t xml:space="preserve">ماسك مصحف </t>
  </si>
  <si>
    <t>ابو كبير</t>
  </si>
  <si>
    <t>الحاج سعود</t>
  </si>
  <si>
    <t>محافظه الغربيه المحله الكبرى المشحمه امتداد شارع سامى الكهربائى محل فراخ أولاد عامر الدكتافون مكتوب عليه الحاج سعود</t>
  </si>
  <si>
    <t>01099803698</t>
  </si>
  <si>
    <t>0402380977</t>
  </si>
  <si>
    <t>DFE18/1</t>
  </si>
  <si>
    <t xml:space="preserve"> 5 ماسك </t>
  </si>
  <si>
    <t xml:space="preserve">شيماء طه </t>
  </si>
  <si>
    <t xml:space="preserve"> القاهرة القطامية ايجيكو 32 عمارة 27 شقة 41/</t>
  </si>
  <si>
    <t>01112046764</t>
  </si>
  <si>
    <t>FE18/2</t>
  </si>
  <si>
    <t>اسوره جلد اسود 20 cm</t>
  </si>
  <si>
    <t xml:space="preserve">هايدي غالي </t>
  </si>
  <si>
    <t xml:space="preserve">بورسعيد ارض الجولف برج النصر رقم 20 بجانب مركز طيبه للولاده الدور الثاني </t>
  </si>
  <si>
    <t>01021747167</t>
  </si>
  <si>
    <t>FE18/3</t>
  </si>
  <si>
    <t xml:space="preserve">اسوره جلد اسود </t>
  </si>
  <si>
    <t>اسراء ابراهيم</t>
  </si>
  <si>
    <t xml:space="preserve"> محافظه اسكندريه ونجت شارع ١٥٧ تاني عماره على ايدك الشمال عماره رقم ٩ ف وش عماره ١٥ الدور التاني الشفه ف وش السلم </t>
  </si>
  <si>
    <t>01282275557</t>
  </si>
  <si>
    <t>FE18/4</t>
  </si>
  <si>
    <t xml:space="preserve">انسيال حفر رجالي </t>
  </si>
  <si>
    <t>جودي محمد عبدالحافظ</t>
  </si>
  <si>
    <t xml:space="preserve"> الجيزه_الشيخ زايد_الحي الرابع_كمبوند حدائق المهندسين أمام مول سعودي_فيلا 790 </t>
  </si>
  <si>
    <t>01201124090</t>
  </si>
  <si>
    <t>01121273364</t>
  </si>
  <si>
    <t>FE18/5</t>
  </si>
  <si>
    <t xml:space="preserve"> اسوره جلد اسود 18 cm</t>
  </si>
  <si>
    <t xml:space="preserve"> مهند علي </t>
  </si>
  <si>
    <t xml:space="preserve"> العنوان محافظة البحر الأحمر  الغردقه شارع جوبال </t>
  </si>
  <si>
    <t>01001071014</t>
  </si>
  <si>
    <t>FE18/6</t>
  </si>
  <si>
    <t xml:space="preserve"> انسيال  حفر حريمي  +دبله فضي</t>
  </si>
  <si>
    <t xml:space="preserve"> Rodaina mohamed</t>
  </si>
  <si>
    <t xml:space="preserve"> عنوان :طوخ قليوبيه -شارع الفلكي خلف ملاهى زهران قدام كيدز اريا</t>
  </si>
  <si>
    <t>01027740990</t>
  </si>
  <si>
    <t>FE18/7</t>
  </si>
  <si>
    <t xml:space="preserve">منى عبدالله </t>
  </si>
  <si>
    <t xml:space="preserve"> ١١١٠ قطاع ج أبنى بيتك المنطقه الثانيه  حدائق اكتوبر الجيزة </t>
  </si>
  <si>
    <t>01120833616</t>
  </si>
  <si>
    <t>01014891326</t>
  </si>
  <si>
    <t>FE18/8</t>
  </si>
  <si>
    <t xml:space="preserve"> محفظه حفر  + ميداليه</t>
  </si>
  <si>
    <t>هويدا سري</t>
  </si>
  <si>
    <t>٤ش عمر شعبان خلف الرقابه الاداريه متفرع من النزهه ارض الجولف مصر الجديده الدور الرابع شقه ٨</t>
  </si>
  <si>
    <t>01092022024</t>
  </si>
  <si>
    <t>01099914546</t>
  </si>
  <si>
    <t>FE18/9</t>
  </si>
  <si>
    <t xml:space="preserve">ماسك مصحف مطلي فضي </t>
  </si>
  <si>
    <t xml:space="preserve"> محمود احمد محمود عطيه</t>
  </si>
  <si>
    <t xml:space="preserve"> القاهره  ابو عريضه صان الحجر</t>
  </si>
  <si>
    <t xml:space="preserve"> 01015741656</t>
  </si>
  <si>
    <t>FE18/10</t>
  </si>
  <si>
    <t xml:space="preserve">اسوره جلد اسود مقاس 20 </t>
  </si>
  <si>
    <t xml:space="preserve">فرح محمد </t>
  </si>
  <si>
    <t xml:space="preserve"> ٢٥ شارع بكر المنياوي عزبة بلال الشرابية </t>
  </si>
  <si>
    <t>01508290809</t>
  </si>
  <si>
    <t>FE18/11</t>
  </si>
  <si>
    <t xml:space="preserve"> منه محمد </t>
  </si>
  <si>
    <t xml:space="preserve"> المنصوره توريل الجديده  شارع المدارس الاسلاميه امام مدرسه الملك الكامل  برج همسه الدور الرابع  الدور شقه وحده </t>
  </si>
  <si>
    <t xml:space="preserve">01033622090 </t>
  </si>
  <si>
    <t>01092737079</t>
  </si>
  <si>
    <t>FE18/12</t>
  </si>
  <si>
    <t xml:space="preserve">بريسلت جلد فضي  + ميدالية لوجو نادي الزمالك الفضي </t>
  </si>
  <si>
    <t xml:space="preserve">ابرام ميلاد </t>
  </si>
  <si>
    <t xml:space="preserve"> محافظه اسيوط  مدينه اسيوط  شارع الضرائب خلف كنيسه الملاك  العماره الي فوق محل مستر ميكي لملابس الاطفال</t>
  </si>
  <si>
    <t>01282740350</t>
  </si>
  <si>
    <t>01289007347</t>
  </si>
  <si>
    <t>FE18/13</t>
  </si>
  <si>
    <t xml:space="preserve">سلسله </t>
  </si>
  <si>
    <t xml:space="preserve"> تسابيح الشافعى </t>
  </si>
  <si>
    <t>برج الاتقان - بجوار مستشفى امومة - شبين الكوم - المنوفية</t>
  </si>
  <si>
    <t>01101000993</t>
  </si>
  <si>
    <t>FE18/14</t>
  </si>
  <si>
    <t xml:space="preserve">ماسك مصحف فضي  مدور </t>
  </si>
  <si>
    <t>حنين حسين أو مريم ممدوح</t>
  </si>
  <si>
    <t>القاهره زهراء مدينه نصر مساكن الضباط العماره 4201 الشقه 41</t>
  </si>
  <si>
    <t>01140166059</t>
  </si>
  <si>
    <t>FE18/15</t>
  </si>
  <si>
    <t xml:space="preserve">اسورة رجالي لون فضي انفتي </t>
  </si>
  <si>
    <t xml:space="preserve"> اسماء خالد</t>
  </si>
  <si>
    <t xml:space="preserve"> العنوان : المنيا مركز مغاغه قليني ورا المطرنيه القديمه </t>
  </si>
  <si>
    <t>01274035648</t>
  </si>
  <si>
    <t>FE18/16</t>
  </si>
  <si>
    <t xml:space="preserve">دنيا طارق عبد المجيد حسن </t>
  </si>
  <si>
    <t xml:space="preserve">العنوان محافظة أسوان مركز ادفو اول شارع بجوار الإدارة التعليمية </t>
  </si>
  <si>
    <t>01113234573</t>
  </si>
  <si>
    <t>01029062700</t>
  </si>
  <si>
    <t>FE18/17</t>
  </si>
  <si>
    <t xml:space="preserve"> امنيه ابراهيم </t>
  </si>
  <si>
    <t xml:space="preserve"> محافظه الدقهليه مدينه السنبلاوين طريق ميت غمر شارع شهيب خامس بيت ف الشارع</t>
  </si>
  <si>
    <t>01030333852</t>
  </si>
  <si>
    <t>01091921895</t>
  </si>
  <si>
    <t>FE18/18</t>
  </si>
  <si>
    <t xml:space="preserve">مريم عمرو عبدالعظيم </t>
  </si>
  <si>
    <t xml:space="preserve">العاشر من رمضان المجاوره ال تالتة اعلي سوبر ماركت خان الشهباء </t>
  </si>
  <si>
    <t>01065948348</t>
  </si>
  <si>
    <t>FE18/19</t>
  </si>
  <si>
    <t xml:space="preserve"> نور الدين ايهاب </t>
  </si>
  <si>
    <t xml:space="preserve"> اسكندريه  شارع ٥٧ميامي عبد الناصر شهد الملكه  عماره برج منه الله</t>
  </si>
  <si>
    <t>01153006605</t>
  </si>
  <si>
    <t>01003322652</t>
  </si>
  <si>
    <t>FE18/20</t>
  </si>
  <si>
    <t xml:space="preserve"> اسوره جلد اسود مقاس 17 ونص </t>
  </si>
  <si>
    <t xml:space="preserve"> دنيا محمود </t>
  </si>
  <si>
    <t xml:space="preserve"> المنصورة شارع جيهان شارع المغسلة الأمريكية عمارة المغسلة</t>
  </si>
  <si>
    <t xml:space="preserve"> 01208107708</t>
  </si>
  <si>
    <t>FE18/21</t>
  </si>
  <si>
    <t xml:space="preserve">انسيال بلاتنيوم رجالي </t>
  </si>
  <si>
    <t xml:space="preserve"> الاستلام يوم السبت ///////////</t>
  </si>
  <si>
    <t xml:space="preserve"> جودي احمد حسين</t>
  </si>
  <si>
    <t xml:space="preserve"> القاهره/العباسيه/١٨ ب شارع السرجاني/شقه رقم ٢١</t>
  </si>
  <si>
    <t>01558773584</t>
  </si>
  <si>
    <t>FE18/22</t>
  </si>
  <si>
    <t xml:space="preserve"> انسيال بلاتنيوم رجالي </t>
  </si>
  <si>
    <t xml:space="preserve">مهندسه مني فتحي </t>
  </si>
  <si>
    <t xml:space="preserve"> 40 ش الفلاح متفرع من ش لبنان  الدور 6 شقه 18 </t>
  </si>
  <si>
    <t>01222359288</t>
  </si>
  <si>
    <t>FE18/23</t>
  </si>
  <si>
    <t>2 ماسك مطلي فضه مدور</t>
  </si>
  <si>
    <t xml:space="preserve"> منه</t>
  </si>
  <si>
    <t xml:space="preserve"> ٧ أ شارع برهان على يوسف بحلوان عند صيدليه شيماء</t>
  </si>
  <si>
    <t xml:space="preserve">01067909166 </t>
  </si>
  <si>
    <t>FE18/24</t>
  </si>
  <si>
    <t xml:space="preserve">اسوره جلد اسود مقاس 21 </t>
  </si>
  <si>
    <t xml:space="preserve"> مريم</t>
  </si>
  <si>
    <t>٣ شارع عواد حماد دير الملاك متفرع من حسن حسني حدايق القبه</t>
  </si>
  <si>
    <t>01272691548</t>
  </si>
  <si>
    <t>FE18/25</t>
  </si>
  <si>
    <t xml:space="preserve">اسوره بلاتنيوم رجالي </t>
  </si>
  <si>
    <t xml:space="preserve">مريم محمد مصطفي النجار </t>
  </si>
  <si>
    <t xml:space="preserve">البحيره شبراخيت شارع جديد عند فودافون كاش </t>
  </si>
  <si>
    <t>01117260765</t>
  </si>
  <si>
    <t>01013428923</t>
  </si>
  <si>
    <t>FE18/26</t>
  </si>
  <si>
    <t xml:space="preserve">قلب مغناطيس </t>
  </si>
  <si>
    <t>ولو حصل حاجه وشبكه مجمعتش ابعتلي واتس</t>
  </si>
  <si>
    <t xml:space="preserve"> مريم بسيوني </t>
  </si>
  <si>
    <t xml:space="preserve"> مدينة نصر ١١ شارع عبد الحميد لطفى من اخر مكرم عبيد ضور ارضى مدخل خاص امام مدرسة حورس</t>
  </si>
  <si>
    <t>01000299718</t>
  </si>
  <si>
    <t>FE18/27</t>
  </si>
  <si>
    <t xml:space="preserve">ماسك مطلي فضه مدور </t>
  </si>
  <si>
    <t xml:space="preserve"> منار</t>
  </si>
  <si>
    <t xml:space="preserve"> المنوات ١٢١ شارع المدرسه الثانويه  شارع الخزان المنزل بجوار ورشه ياسر للمفاتيح</t>
  </si>
  <si>
    <t>01126295259</t>
  </si>
  <si>
    <t>FE18/28</t>
  </si>
  <si>
    <t xml:space="preserve">روان </t>
  </si>
  <si>
    <t>السويس الصباح حي اطلس عماره 7 شقه 1</t>
  </si>
  <si>
    <t>01033797502</t>
  </si>
  <si>
    <t>01211388784</t>
  </si>
  <si>
    <t>FE18/29</t>
  </si>
  <si>
    <t xml:space="preserve">2 اسوره بلاتنيوم رجالي </t>
  </si>
  <si>
    <t xml:space="preserve">احمد محمد هشام </t>
  </si>
  <si>
    <t>التجمع الاول فيلا 72 الدور الثاني شقق 5 القاهره</t>
  </si>
  <si>
    <t>01013221998</t>
  </si>
  <si>
    <t>FE18/30</t>
  </si>
  <si>
    <t xml:space="preserve"> 2انسيال عيون طباعه</t>
  </si>
  <si>
    <t>احمد يحيي</t>
  </si>
  <si>
    <t>فيلا ٥٠١٠ كمبوند جرينز خلف مستشفي الشيخ زايد التخصيصي</t>
  </si>
  <si>
    <t>01000195555</t>
  </si>
  <si>
    <t>FE18/31</t>
  </si>
  <si>
    <t xml:space="preserve">دنيا ايمن </t>
  </si>
  <si>
    <t xml:space="preserve">محافظة القاهرة - غمرة - ٢ شارع امين الدولة شقة ١٣ </t>
  </si>
  <si>
    <t>01102797961</t>
  </si>
  <si>
    <t>FE18/32</t>
  </si>
  <si>
    <t xml:space="preserve">اسورتين </t>
  </si>
  <si>
    <t>احمد اشرف</t>
  </si>
  <si>
    <t>محافظة القاهرة مساكن الاميرية الجديدة - خلف قسم شرطة الاميرية - بلوك ٢ مدخل ٢</t>
  </si>
  <si>
    <t>01093713204</t>
  </si>
  <si>
    <t>01211077081</t>
  </si>
  <si>
    <t>FE18/33</t>
  </si>
  <si>
    <t>2ماسك مصحف</t>
  </si>
  <si>
    <t>جومانا سامى</t>
  </si>
  <si>
    <t xml:space="preserve">محافظه القاهره ، شبرا مصر ، العماره ٣٢ ، الشقه ١٠ ٣٢ شارع الكركى بروض الفرج </t>
  </si>
  <si>
    <t>01277481199</t>
  </si>
  <si>
    <t>01277200365</t>
  </si>
  <si>
    <t>FE18/34</t>
  </si>
  <si>
    <t>ميداليه قطعتين + محفظه</t>
  </si>
  <si>
    <t>نور حسان</t>
  </si>
  <si>
    <t xml:space="preserve">محافظه القاهره المرج الجديده الجبل الاصفر شارع مستشفي الحياه </t>
  </si>
  <si>
    <t>01021231453</t>
  </si>
  <si>
    <t>FE18/35</t>
  </si>
  <si>
    <t>سلسله حرفين</t>
  </si>
  <si>
    <t xml:space="preserve">سليمان اسامه </t>
  </si>
  <si>
    <t>لقاهره الجديده- التجمع الخامس -التسعين الحنوبي-  دار نصر الاندلس مرحله ٢- عماره ١٢٦  شقه ٢١ الدور  الاخير</t>
  </si>
  <si>
    <t>01010084147</t>
  </si>
  <si>
    <t>FE18/36</t>
  </si>
  <si>
    <t xml:space="preserve">اسورتين حريمي ورجالي انفنتي </t>
  </si>
  <si>
    <t xml:space="preserve"> محمد عبد الحليم سعيد</t>
  </si>
  <si>
    <t>الاسكندريه العجمي البيطاش بيانكي ش البشوات برج سرايا البشوات رقم١٠  الدور ال١٢ شقه٣٦</t>
  </si>
  <si>
    <t>01287954507</t>
  </si>
  <si>
    <t>01021788949</t>
  </si>
  <si>
    <t>FE18/37</t>
  </si>
  <si>
    <t xml:space="preserve"> جني محمد </t>
  </si>
  <si>
    <t>محافظه القاهره حلوان كفر العلو مسجد الشهيد</t>
  </si>
  <si>
    <t>01212448565</t>
  </si>
  <si>
    <t>FE18/38</t>
  </si>
  <si>
    <t>سلسله ظرف مطلي فضه</t>
  </si>
  <si>
    <t>هبه عزت</t>
  </si>
  <si>
    <t>المنصوره المشايه السفليه محل عزت امام مستشفى السلاب</t>
  </si>
  <si>
    <t>01001021487</t>
  </si>
  <si>
    <t>FE18/39</t>
  </si>
  <si>
    <t>ماسك مطلي دهب</t>
  </si>
  <si>
    <t xml:space="preserve"> مريم احمد </t>
  </si>
  <si>
    <t xml:space="preserve">بني سويف/ شارع عبد السلام عارف/ عند الشرطه العسكريه امام مدرسه الشعراوي ومطعم البرنس /عماره الضباط </t>
  </si>
  <si>
    <t>01201700727</t>
  </si>
  <si>
    <t>01276789696</t>
  </si>
  <si>
    <t>FE18/40</t>
  </si>
  <si>
    <t xml:space="preserve">محفظه بروش + حفر </t>
  </si>
  <si>
    <t>سيف الدين عبد الحي</t>
  </si>
  <si>
    <t xml:space="preserve"> ٨شارع زين العابدين-الخلفاوي-شبرا-القاهرة-الدور الاول- شقه ٤</t>
  </si>
  <si>
    <t>01011196650</t>
  </si>
  <si>
    <t>FE18/41</t>
  </si>
  <si>
    <t xml:space="preserve">اسراء زهو </t>
  </si>
  <si>
    <t xml:space="preserve">القاهرة  جاردينيا سيتى مدينة نصر امام تاج سلطان عمارة ٣٣١ شقة ٣ </t>
  </si>
  <si>
    <t>01006893693</t>
  </si>
  <si>
    <t>FE18/42</t>
  </si>
  <si>
    <t>4ماسك مصحف</t>
  </si>
  <si>
    <t>شيماء محمد</t>
  </si>
  <si>
    <t>مدينة العبور الحي السابع ١٥٠٥٢ فيلا ٥ شارع سعد مامون من يوسف صبري ابو طالب الدور التاني</t>
  </si>
  <si>
    <t>01005577088</t>
  </si>
  <si>
    <t>FE18/43</t>
  </si>
  <si>
    <t>ماسك مطلي دهب + قلم</t>
  </si>
  <si>
    <t>هناء</t>
  </si>
  <si>
    <t>شارع 20 عمارة 44  شقة 1 الدور الارضي على اليمين. سريات المعادي الغربية بجانب جراند مول المعادي</t>
  </si>
  <si>
    <t>01118779902</t>
  </si>
  <si>
    <t>FE18/44</t>
  </si>
  <si>
    <t xml:space="preserve"> 15ماسك مصحف </t>
  </si>
  <si>
    <t>سالى محمد حسن</t>
  </si>
  <si>
    <t>القاهرة مدينه نصر شارع حافظ رمضان متفرع من احمد فخرى و مكرم عبيد ابراج العمار بلازا برج ب الدور ٦ شقه ٦٨</t>
  </si>
  <si>
    <t>01000257040</t>
  </si>
  <si>
    <t>FE18/45</t>
  </si>
  <si>
    <t>بسمه مصطفي</t>
  </si>
  <si>
    <t>القاهره التجمع الخامس كومباوند الدبلوماسين فيلا 258</t>
  </si>
  <si>
    <t>01017422249</t>
  </si>
  <si>
    <t>FE18/47</t>
  </si>
  <si>
    <t xml:space="preserve">ماسك مطلي دهب </t>
  </si>
  <si>
    <t>ندي عمر</t>
  </si>
  <si>
    <t xml:space="preserve"> ١٥٥/٤كمبوند وصال رزيدنس الشروق القاهرة الدور الارضي شقه4 </t>
  </si>
  <si>
    <t>01033733757</t>
  </si>
  <si>
    <t>FE18/48</t>
  </si>
  <si>
    <t xml:space="preserve">Sara Anwar Ahmed </t>
  </si>
  <si>
    <t xml:space="preserve">Villa 32 A Sondos golf Obour </t>
  </si>
  <si>
    <t>01212341446</t>
  </si>
  <si>
    <t>FE18/49</t>
  </si>
  <si>
    <t>ابراهيم محمد ابراهيم</t>
  </si>
  <si>
    <t xml:space="preserve"> ٢٦شارع عامر من جمال عبدالناصر مساكن كفرطهرمس فيصل  / الجيزه</t>
  </si>
  <si>
    <t>01126749842</t>
  </si>
  <si>
    <t xml:space="preserve"> 01017920590 </t>
  </si>
  <si>
    <t>FE18/50</t>
  </si>
  <si>
    <t>سلسله ظرف مطلي دهب</t>
  </si>
  <si>
    <t xml:space="preserve">فاطمه </t>
  </si>
  <si>
    <t>العبور - الحي الخامس - بلوك ١٦٠٥٦ - شارع عبد الواحد الوكيل فيلا ٨</t>
  </si>
  <si>
    <t>01091571171</t>
  </si>
  <si>
    <t>FE18/51</t>
  </si>
  <si>
    <t xml:space="preserve">عمرو مصطفي </t>
  </si>
  <si>
    <t xml:space="preserve"> 3حسن يسري الدور الثالث مدينة نصر</t>
  </si>
  <si>
    <t>01101734545</t>
  </si>
  <si>
    <t>01277070888</t>
  </si>
  <si>
    <t>FE18/52</t>
  </si>
  <si>
    <t>ميداليه لون فضي</t>
  </si>
  <si>
    <t xml:space="preserve">منه الله سليمان </t>
  </si>
  <si>
    <t xml:space="preserve"> 6اكتوبر المستثمر الصغير خلف كمبوند البستان وأمام كمبوند المنتزه عماره 13 الدور ال 5</t>
  </si>
  <si>
    <t>01093101800</t>
  </si>
  <si>
    <t>01100685855</t>
  </si>
  <si>
    <t>FE18/53</t>
  </si>
  <si>
    <t xml:space="preserve">قلم مطلي فضه </t>
  </si>
  <si>
    <t>مارينا منصور</t>
  </si>
  <si>
    <t xml:space="preserve"> السويس ش ناصر بجوار بنك cib فيصل</t>
  </si>
  <si>
    <t>01208342773</t>
  </si>
  <si>
    <t>FE18/54</t>
  </si>
  <si>
    <t>ميداليه + ماسك مصحف</t>
  </si>
  <si>
    <t xml:space="preserve">ايمان احمد </t>
  </si>
  <si>
    <t xml:space="preserve">مدينة نصر   ١٨ شارع حسنين عبد القادر من حسن المأمون الدور الأول شقه ٤ النادي الاهلي </t>
  </si>
  <si>
    <t>01223828173</t>
  </si>
  <si>
    <t>01033165682</t>
  </si>
  <si>
    <t>FE18/55</t>
  </si>
  <si>
    <t xml:space="preserve">علا محمد عمر </t>
  </si>
  <si>
    <t>المدرسة الأمريكيه  في التجمع - جنوب أكاديميه الشرطه - محور طه حسين -بوابه ١</t>
  </si>
  <si>
    <t>01020402043</t>
  </si>
  <si>
    <t>FE18/56</t>
  </si>
  <si>
    <t>التوصيل من الساعه ٩ لحد ٢ونص فقط كل يوم ماعدا الجمعه و السبت</t>
  </si>
  <si>
    <t xml:space="preserve">نانا </t>
  </si>
  <si>
    <t>مصر الجديدة الخليفه المأمون خلف مول سوق العصر 1 شارع رفاعي بك الطهطاوي</t>
  </si>
  <si>
    <t xml:space="preserve"> 01020446972</t>
  </si>
  <si>
    <t>FE18/58</t>
  </si>
  <si>
    <t xml:space="preserve">بروش مطلي فضه </t>
  </si>
  <si>
    <t>اوچينا وجدي جرجس</t>
  </si>
  <si>
    <t>القاهرة، مصر الجديدة، محمد فريد عند جامع الفتح، عمارة ٥٥، الدور ٩، شقة ٩٠٢</t>
  </si>
  <si>
    <t>01227021254</t>
  </si>
  <si>
    <t>01222686918</t>
  </si>
  <si>
    <t>FE18/59</t>
  </si>
  <si>
    <t>ميداليه نمره عربيه ازرق</t>
  </si>
  <si>
    <t>مني خالد</t>
  </si>
  <si>
    <t xml:space="preserve">الشرقيه الزقازيق قبل موقف الاحرار شارع حسن النجار عماره ٢ شقه ٢ </t>
  </si>
  <si>
    <t>01129282662</t>
  </si>
  <si>
    <t>FE18/60</t>
  </si>
  <si>
    <t xml:space="preserve"> ولاعه + اسم </t>
  </si>
  <si>
    <t>حاتم حسن علي</t>
  </si>
  <si>
    <t xml:space="preserve"> ٤ش النصر عمارات البروج عمارة ٤ الزمردة الدور ٦ شقة ٦٠٤ جرين بلازا سموحة الإسكندرية </t>
  </si>
  <si>
    <t>01227371725</t>
  </si>
  <si>
    <t>FE18/61</t>
  </si>
  <si>
    <t>عبدالله شمس الدين</t>
  </si>
  <si>
    <t xml:space="preserve">  ١٥شارع مين سامي متفرع من شارع القصر العيني القاهرة الدور ٩ شقة ٥٥ </t>
  </si>
  <si>
    <t>01117459990</t>
  </si>
  <si>
    <t>01288444280</t>
  </si>
  <si>
    <t>FE18/63</t>
  </si>
  <si>
    <t>3ماسك مصحف</t>
  </si>
  <si>
    <t xml:space="preserve">مها محمود </t>
  </si>
  <si>
    <t>الاسكندرية. سموحة شارع النقشبندي رقم 49 متفرع من شارع 50 خلف مسجد علي بن الي طالب عمارة رقم 6( دريم هوم ) الدور السابع شقة 702 بإسم  يس سعيد</t>
  </si>
  <si>
    <t>01125190192</t>
  </si>
  <si>
    <t>01111733383</t>
  </si>
  <si>
    <t>FE18/64</t>
  </si>
  <si>
    <t>5قطع</t>
  </si>
  <si>
    <t xml:space="preserve">اسماء ابوبكر </t>
  </si>
  <si>
    <t>العلمين الجديده برتو جولف ، جولف باي عماره 226</t>
  </si>
  <si>
    <t>01014161151</t>
  </si>
  <si>
    <t>FE18/65</t>
  </si>
  <si>
    <t>اسماء حسن رفاعي</t>
  </si>
  <si>
    <t>العجمي الهانوفيل مدرسة مودرن ساينس شارع ابو الشوارب</t>
  </si>
  <si>
    <t>01274790088</t>
  </si>
  <si>
    <t>BFE18/66</t>
  </si>
  <si>
    <t xml:space="preserve">ماسك مصحف  + قلم </t>
  </si>
  <si>
    <t xml:space="preserve">حسن رضا </t>
  </si>
  <si>
    <t>القاهرة-التجمع الأول-الشهيد خالد الجعفرى-المجاورة السادسة-عمارة ٣٨أ- شقه١٧</t>
  </si>
  <si>
    <t>01001357182</t>
  </si>
  <si>
    <t>01100161734</t>
  </si>
  <si>
    <t>BFE18/67</t>
  </si>
  <si>
    <t>احمد ماهر عبدالحليم</t>
  </si>
  <si>
    <t>مطروح مدينه الضبعه بجوار حسني ماركت</t>
  </si>
  <si>
    <t>01010984936</t>
  </si>
  <si>
    <t>BFE18/68</t>
  </si>
  <si>
    <t>قلم</t>
  </si>
  <si>
    <t xml:space="preserve">فارس ممدوح عطيه </t>
  </si>
  <si>
    <t>الاسماعيليه الطريق الدائري مساكن أعضاء هيئة التدريس عمارة 7</t>
  </si>
  <si>
    <t>01220079724</t>
  </si>
  <si>
    <t>BFE18/69</t>
  </si>
  <si>
    <t xml:space="preserve">مرفت فيصل عمر </t>
  </si>
  <si>
    <t>عبد الحميد عوض عوض من معز الدوله من مكرم عبيد الدور الخامس شقه١١ مدينة نصر  القاهره</t>
  </si>
  <si>
    <t>01117002065</t>
  </si>
  <si>
    <t>01000981189</t>
  </si>
  <si>
    <t>BFE18/70</t>
  </si>
  <si>
    <t>اشرف عبد الهادى</t>
  </si>
  <si>
    <t>محافظة الدقهلية. نبروة. بانوب. شارع حسان بن ثابت</t>
  </si>
  <si>
    <t>01094949492</t>
  </si>
  <si>
    <t>BFE18/71</t>
  </si>
  <si>
    <t>نهى عوض</t>
  </si>
  <si>
    <t xml:space="preserve">   ٨٩شارع ممفيس الابراهيمية الاسكندرية    الدور السادس شقة ٤٦ </t>
  </si>
  <si>
    <t>01111080363</t>
  </si>
  <si>
    <t>BFE18/72</t>
  </si>
  <si>
    <t>عبد الساتر احمد</t>
  </si>
  <si>
    <t>الشرقيه بلبيبس ش المتاجر بجوار صيدلية عيبد</t>
  </si>
  <si>
    <t>01005616099</t>
  </si>
  <si>
    <t>FE18/73</t>
  </si>
  <si>
    <t>مصطفى جمال الدين</t>
  </si>
  <si>
    <t xml:space="preserve"> شركه مصر للاستشارات الهندسية الدور الاول  72 جامعه الدول العربيه المهندسين </t>
  </si>
  <si>
    <t>01000736864</t>
  </si>
  <si>
    <t>01128270854</t>
  </si>
  <si>
    <t>BFE18/74</t>
  </si>
  <si>
    <t xml:space="preserve"> وليد رمضان الأدهم</t>
  </si>
  <si>
    <t>بورسعيد شارع محمد علي أبراج الشرطة عند كنتاكي برج ٦ الدور الرابع شقة ٤٨</t>
  </si>
  <si>
    <t>01002153900</t>
  </si>
  <si>
    <t>BFE18/75</t>
  </si>
  <si>
    <t xml:space="preserve">سلڤانا عطااللة يوسف </t>
  </si>
  <si>
    <t xml:space="preserve">محافظة المنيا مركز مغاغة قلينى شارع المدارس بجوار قلينى فهمى </t>
  </si>
  <si>
    <t>01272175966</t>
  </si>
  <si>
    <t>01272175696</t>
  </si>
  <si>
    <t>BFE18/77</t>
  </si>
  <si>
    <t>انسيالين</t>
  </si>
  <si>
    <t>نبروة</t>
  </si>
  <si>
    <t>ابو النمرس</t>
  </si>
  <si>
    <t>شبرا خيت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</si>
</sst>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readingOrder="2"/>
    </xf>
    <xf numFmtId="1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12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topLeftCell="D1" workbookViewId="0">
      <pane ySplit="1" topLeftCell="A50" activePane="bottomLeft" state="frozen"/>
      <selection pane="bottomLeft" activeCell="C82" sqref="C82"/>
    </sheetView>
  </sheetViews>
  <sheetFormatPr defaultColWidth="9.140625" defaultRowHeight="15.75" x14ac:dyDescent="0.25"/>
  <cols>
    <col min="1" max="1" width="29" style="8" customWidth="1"/>
    <col min="2" max="2" width="24.140625" style="27" customWidth="1"/>
    <col min="3" max="3" width="36.28515625" style="27" customWidth="1"/>
    <col min="4" max="4" width="82.5703125" style="8" customWidth="1"/>
    <col min="5" max="5" width="12.140625" style="28" customWidth="1"/>
    <col min="6" max="6" width="7.85546875" style="28" customWidth="1"/>
    <col min="7" max="7" width="17.5703125" style="8" customWidth="1"/>
    <col min="8" max="8" width="14" style="8" bestFit="1" customWidth="1"/>
    <col min="9" max="9" width="8.5703125" style="8" bestFit="1" customWidth="1"/>
    <col min="10" max="10" width="34" style="8" customWidth="1"/>
    <col min="11" max="11" width="8.7109375" style="28" bestFit="1" customWidth="1"/>
    <col min="12" max="12" width="15.42578125" style="8" customWidth="1"/>
    <col min="13" max="13" width="7" style="8" bestFit="1" customWidth="1"/>
    <col min="14" max="14" width="8.140625" style="8" customWidth="1"/>
    <col min="15" max="15" width="7" style="8" customWidth="1"/>
    <col min="16" max="16" width="15.85546875" style="8" bestFit="1" customWidth="1"/>
    <col min="17" max="17" width="22.42578125" style="8" customWidth="1"/>
    <col min="18" max="16384" width="9.140625" style="8"/>
  </cols>
  <sheetData>
    <row r="1" spans="1:17" s="7" customFormat="1" ht="26.25" customHeight="1" x14ac:dyDescent="0.25">
      <c r="A1" s="22" t="s">
        <v>1</v>
      </c>
      <c r="B1" s="23" t="s">
        <v>340</v>
      </c>
      <c r="C1" s="23" t="s">
        <v>15</v>
      </c>
      <c r="D1" s="22" t="s">
        <v>4</v>
      </c>
      <c r="E1" s="24" t="s">
        <v>5</v>
      </c>
      <c r="F1" s="24" t="s">
        <v>6</v>
      </c>
      <c r="G1" s="22" t="s">
        <v>8</v>
      </c>
      <c r="H1" s="22" t="s">
        <v>9</v>
      </c>
      <c r="I1" s="22" t="s">
        <v>12</v>
      </c>
      <c r="J1" s="22" t="s">
        <v>2</v>
      </c>
      <c r="K1" s="24" t="s">
        <v>11</v>
      </c>
      <c r="L1" s="22" t="s">
        <v>3</v>
      </c>
      <c r="M1" s="22" t="s">
        <v>7</v>
      </c>
      <c r="N1" s="22" t="s">
        <v>14</v>
      </c>
      <c r="O1" s="22" t="s">
        <v>13</v>
      </c>
      <c r="P1" s="22" t="s">
        <v>10</v>
      </c>
      <c r="Q1" s="22" t="s">
        <v>0</v>
      </c>
    </row>
    <row r="2" spans="1:17" s="6" customFormat="1" ht="15" x14ac:dyDescent="0.25">
      <c r="A2" s="9" t="s">
        <v>382</v>
      </c>
      <c r="B2" s="10" t="s">
        <v>28</v>
      </c>
      <c r="C2" s="10" t="s">
        <v>297</v>
      </c>
      <c r="D2" s="11" t="s">
        <v>383</v>
      </c>
      <c r="E2" s="9" t="s">
        <v>384</v>
      </c>
      <c r="F2" s="9" t="s">
        <v>385</v>
      </c>
      <c r="G2" s="12"/>
      <c r="H2" s="9" t="s">
        <v>386</v>
      </c>
      <c r="I2" s="12"/>
      <c r="J2" s="13" t="s">
        <v>387</v>
      </c>
      <c r="K2" s="12">
        <v>2</v>
      </c>
      <c r="L2" s="12"/>
      <c r="M2" s="12">
        <v>1200</v>
      </c>
      <c r="N2" s="12"/>
      <c r="O2" s="12"/>
      <c r="P2" s="12" t="s">
        <v>366</v>
      </c>
      <c r="Q2" s="12"/>
    </row>
    <row r="3" spans="1:17" x14ac:dyDescent="0.25">
      <c r="A3" s="15" t="s">
        <v>388</v>
      </c>
      <c r="B3" s="16" t="s">
        <v>17</v>
      </c>
      <c r="C3" s="16" t="s">
        <v>218</v>
      </c>
      <c r="D3" s="25" t="s">
        <v>389</v>
      </c>
      <c r="E3" s="15" t="s">
        <v>390</v>
      </c>
      <c r="F3" s="15"/>
      <c r="G3" s="17" t="s">
        <v>373</v>
      </c>
      <c r="H3" s="15" t="s">
        <v>391</v>
      </c>
      <c r="I3" s="17"/>
      <c r="J3" s="26" t="s">
        <v>392</v>
      </c>
      <c r="K3" s="17">
        <v>2</v>
      </c>
      <c r="L3" s="17"/>
      <c r="M3" s="26">
        <v>380</v>
      </c>
      <c r="N3" s="17"/>
      <c r="O3" s="17"/>
      <c r="P3" s="17" t="s">
        <v>366</v>
      </c>
      <c r="Q3" s="17"/>
    </row>
    <row r="4" spans="1:17" s="6" customFormat="1" x14ac:dyDescent="0.25">
      <c r="A4" s="18" t="s">
        <v>632</v>
      </c>
      <c r="B4" s="19" t="s">
        <v>33</v>
      </c>
      <c r="C4" s="19" t="s">
        <v>160</v>
      </c>
      <c r="D4" s="21" t="s">
        <v>633</v>
      </c>
      <c r="E4" s="18" t="s">
        <v>634</v>
      </c>
      <c r="F4" s="18"/>
      <c r="G4" s="19"/>
      <c r="H4" s="18" t="s">
        <v>635</v>
      </c>
      <c r="I4" s="18"/>
      <c r="J4" s="29" t="s">
        <v>552</v>
      </c>
      <c r="K4" s="17">
        <v>2</v>
      </c>
      <c r="L4" s="17"/>
      <c r="M4" s="20">
        <v>760</v>
      </c>
      <c r="N4" s="17"/>
      <c r="O4" s="17"/>
      <c r="P4" s="17" t="s">
        <v>366</v>
      </c>
      <c r="Q4" s="12"/>
    </row>
    <row r="5" spans="1:17" s="6" customFormat="1" ht="15" x14ac:dyDescent="0.25">
      <c r="A5" s="9" t="s">
        <v>398</v>
      </c>
      <c r="B5" s="10" t="s">
        <v>19</v>
      </c>
      <c r="C5" s="10" t="s">
        <v>260</v>
      </c>
      <c r="D5" s="11" t="s">
        <v>399</v>
      </c>
      <c r="E5" s="9" t="s">
        <v>400</v>
      </c>
      <c r="F5" s="9"/>
      <c r="G5" s="12"/>
      <c r="H5" s="9" t="s">
        <v>401</v>
      </c>
      <c r="I5" s="12"/>
      <c r="J5" s="13" t="s">
        <v>402</v>
      </c>
      <c r="K5" s="12">
        <v>2</v>
      </c>
      <c r="L5" s="12"/>
      <c r="M5" s="12">
        <v>360</v>
      </c>
      <c r="N5" s="12"/>
      <c r="O5" s="12"/>
      <c r="P5" s="12" t="s">
        <v>366</v>
      </c>
      <c r="Q5" s="12"/>
    </row>
    <row r="6" spans="1:17" s="6" customFormat="1" ht="15" x14ac:dyDescent="0.25">
      <c r="A6" s="9" t="s">
        <v>403</v>
      </c>
      <c r="B6" s="10" t="s">
        <v>18</v>
      </c>
      <c r="C6" s="10" t="s">
        <v>213</v>
      </c>
      <c r="D6" s="11" t="s">
        <v>404</v>
      </c>
      <c r="E6" s="9" t="s">
        <v>405</v>
      </c>
      <c r="F6" s="9" t="s">
        <v>406</v>
      </c>
      <c r="G6" s="12"/>
      <c r="H6" s="9" t="s">
        <v>407</v>
      </c>
      <c r="I6" s="12"/>
      <c r="J6" s="13" t="s">
        <v>408</v>
      </c>
      <c r="K6" s="12">
        <v>2</v>
      </c>
      <c r="L6" s="12"/>
      <c r="M6" s="12">
        <v>380</v>
      </c>
      <c r="N6" s="12"/>
      <c r="O6" s="12"/>
      <c r="P6" s="12" t="s">
        <v>366</v>
      </c>
      <c r="Q6" s="12"/>
    </row>
    <row r="7" spans="1:17" s="6" customFormat="1" ht="15" x14ac:dyDescent="0.25">
      <c r="A7" s="9" t="s">
        <v>409</v>
      </c>
      <c r="B7" s="4" t="s">
        <v>341</v>
      </c>
      <c r="C7" s="10" t="s">
        <v>42</v>
      </c>
      <c r="D7" s="11" t="s">
        <v>410</v>
      </c>
      <c r="E7" s="9" t="s">
        <v>411</v>
      </c>
      <c r="F7" s="9"/>
      <c r="G7" s="12" t="s">
        <v>373</v>
      </c>
      <c r="H7" s="9" t="s">
        <v>412</v>
      </c>
      <c r="I7" s="12"/>
      <c r="J7" s="13" t="s">
        <v>413</v>
      </c>
      <c r="K7" s="12">
        <v>2</v>
      </c>
      <c r="L7" s="12"/>
      <c r="M7" s="13">
        <v>585</v>
      </c>
      <c r="N7" s="12"/>
      <c r="O7" s="12"/>
      <c r="P7" s="12" t="s">
        <v>366</v>
      </c>
      <c r="Q7" s="12"/>
    </row>
    <row r="8" spans="1:17" s="6" customFormat="1" ht="15" x14ac:dyDescent="0.25">
      <c r="A8" s="9" t="s">
        <v>414</v>
      </c>
      <c r="B8" s="10" t="s">
        <v>33</v>
      </c>
      <c r="C8" s="10" t="s">
        <v>146</v>
      </c>
      <c r="D8" s="11" t="s">
        <v>415</v>
      </c>
      <c r="E8" s="9" t="s">
        <v>416</v>
      </c>
      <c r="F8" s="9"/>
      <c r="G8" s="12"/>
      <c r="H8" s="9" t="s">
        <v>417</v>
      </c>
      <c r="I8" s="12"/>
      <c r="J8" s="9" t="s">
        <v>375</v>
      </c>
      <c r="K8" s="12">
        <v>2</v>
      </c>
      <c r="L8" s="12"/>
      <c r="M8" s="12">
        <v>340</v>
      </c>
      <c r="N8" s="12"/>
      <c r="O8" s="12"/>
      <c r="P8" s="12" t="s">
        <v>366</v>
      </c>
      <c r="Q8" s="12"/>
    </row>
    <row r="9" spans="1:17" s="6" customFormat="1" ht="15" x14ac:dyDescent="0.25">
      <c r="A9" s="9" t="s">
        <v>418</v>
      </c>
      <c r="B9" s="10" t="s">
        <v>18</v>
      </c>
      <c r="C9" s="10" t="s">
        <v>16</v>
      </c>
      <c r="D9" s="14" t="s">
        <v>419</v>
      </c>
      <c r="E9" s="9" t="s">
        <v>420</v>
      </c>
      <c r="F9" s="9" t="s">
        <v>421</v>
      </c>
      <c r="G9" s="12"/>
      <c r="H9" s="9" t="s">
        <v>422</v>
      </c>
      <c r="I9" s="12"/>
      <c r="J9" s="9" t="s">
        <v>423</v>
      </c>
      <c r="K9" s="12">
        <v>2</v>
      </c>
      <c r="L9" s="12"/>
      <c r="M9" s="12">
        <v>740</v>
      </c>
      <c r="N9" s="12"/>
      <c r="O9" s="12"/>
      <c r="P9" s="12" t="s">
        <v>366</v>
      </c>
      <c r="Q9" s="12"/>
    </row>
    <row r="10" spans="1:17" s="6" customFormat="1" ht="15" x14ac:dyDescent="0.25">
      <c r="A10" s="9" t="s">
        <v>424</v>
      </c>
      <c r="B10" s="10" t="s">
        <v>17</v>
      </c>
      <c r="C10" s="10" t="s">
        <v>255</v>
      </c>
      <c r="D10" s="11" t="s">
        <v>425</v>
      </c>
      <c r="E10" s="9" t="s">
        <v>426</v>
      </c>
      <c r="F10" s="9" t="s">
        <v>427</v>
      </c>
      <c r="G10" s="12" t="s">
        <v>373</v>
      </c>
      <c r="H10" s="9" t="s">
        <v>428</v>
      </c>
      <c r="I10" s="12"/>
      <c r="J10" s="9" t="s">
        <v>429</v>
      </c>
      <c r="K10" s="12">
        <v>2</v>
      </c>
      <c r="L10" s="12"/>
      <c r="M10" s="13">
        <v>370</v>
      </c>
      <c r="N10" s="12"/>
      <c r="O10" s="12"/>
      <c r="P10" s="12" t="s">
        <v>366</v>
      </c>
      <c r="Q10" s="12"/>
    </row>
    <row r="11" spans="1:17" x14ac:dyDescent="0.25">
      <c r="A11" s="15" t="s">
        <v>430</v>
      </c>
      <c r="B11" s="16" t="s">
        <v>26</v>
      </c>
      <c r="C11" s="16" t="s">
        <v>381</v>
      </c>
      <c r="D11" s="25" t="s">
        <v>431</v>
      </c>
      <c r="E11" s="15" t="s">
        <v>432</v>
      </c>
      <c r="F11" s="15"/>
      <c r="G11" s="17"/>
      <c r="H11" s="15" t="s">
        <v>433</v>
      </c>
      <c r="I11" s="17"/>
      <c r="J11" s="26" t="s">
        <v>434</v>
      </c>
      <c r="K11" s="17">
        <v>2</v>
      </c>
      <c r="L11" s="17"/>
      <c r="M11" s="17">
        <v>380</v>
      </c>
      <c r="N11" s="17"/>
      <c r="O11" s="17"/>
      <c r="P11" s="17" t="s">
        <v>366</v>
      </c>
      <c r="Q11" s="17"/>
    </row>
    <row r="12" spans="1:17" s="6" customFormat="1" ht="15" x14ac:dyDescent="0.25">
      <c r="A12" s="9" t="s">
        <v>435</v>
      </c>
      <c r="B12" s="10" t="s">
        <v>17</v>
      </c>
      <c r="C12" s="10" t="s">
        <v>202</v>
      </c>
      <c r="D12" s="11" t="s">
        <v>436</v>
      </c>
      <c r="E12" s="9" t="s">
        <v>437</v>
      </c>
      <c r="F12" s="9"/>
      <c r="G12" s="12"/>
      <c r="H12" s="9" t="s">
        <v>438</v>
      </c>
      <c r="I12" s="12"/>
      <c r="J12" s="9" t="s">
        <v>374</v>
      </c>
      <c r="K12" s="12">
        <v>2</v>
      </c>
      <c r="L12" s="12"/>
      <c r="M12" s="12">
        <v>325</v>
      </c>
      <c r="N12" s="12"/>
      <c r="O12" s="12"/>
      <c r="P12" s="12" t="s">
        <v>366</v>
      </c>
      <c r="Q12" s="12"/>
    </row>
    <row r="13" spans="1:17" s="6" customFormat="1" ht="15" x14ac:dyDescent="0.25">
      <c r="A13" s="9" t="s">
        <v>439</v>
      </c>
      <c r="B13" s="10" t="s">
        <v>22</v>
      </c>
      <c r="C13" s="10" t="s">
        <v>184</v>
      </c>
      <c r="D13" s="11" t="s">
        <v>440</v>
      </c>
      <c r="E13" s="9" t="s">
        <v>441</v>
      </c>
      <c r="F13" s="9" t="s">
        <v>442</v>
      </c>
      <c r="G13" s="12" t="s">
        <v>373</v>
      </c>
      <c r="H13" s="9" t="s">
        <v>443</v>
      </c>
      <c r="I13" s="12"/>
      <c r="J13" s="9" t="s">
        <v>444</v>
      </c>
      <c r="K13" s="12">
        <v>2</v>
      </c>
      <c r="L13" s="12"/>
      <c r="M13" s="13">
        <v>680</v>
      </c>
      <c r="N13" s="12"/>
      <c r="O13" s="12"/>
      <c r="P13" s="12" t="s">
        <v>366</v>
      </c>
      <c r="Q13" s="12"/>
    </row>
    <row r="14" spans="1:17" s="6" customFormat="1" ht="15" x14ac:dyDescent="0.25">
      <c r="A14" s="9" t="s">
        <v>445</v>
      </c>
      <c r="B14" s="10" t="s">
        <v>24</v>
      </c>
      <c r="C14" s="10" t="s">
        <v>24</v>
      </c>
      <c r="D14" s="11" t="s">
        <v>446</v>
      </c>
      <c r="E14" s="9" t="s">
        <v>447</v>
      </c>
      <c r="F14" s="9" t="s">
        <v>448</v>
      </c>
      <c r="G14" s="12"/>
      <c r="H14" s="9" t="s">
        <v>449</v>
      </c>
      <c r="I14" s="12"/>
      <c r="J14" s="13" t="s">
        <v>450</v>
      </c>
      <c r="K14" s="12">
        <v>2</v>
      </c>
      <c r="L14" s="12"/>
      <c r="M14" s="12">
        <v>420</v>
      </c>
      <c r="N14" s="12"/>
      <c r="O14" s="12"/>
      <c r="P14" s="12" t="s">
        <v>366</v>
      </c>
      <c r="Q14" s="12"/>
    </row>
    <row r="15" spans="1:17" s="6" customFormat="1" ht="15" x14ac:dyDescent="0.25">
      <c r="A15" s="9" t="s">
        <v>451</v>
      </c>
      <c r="B15" s="10" t="s">
        <v>196</v>
      </c>
      <c r="C15" s="10" t="s">
        <v>313</v>
      </c>
      <c r="D15" s="11" t="s">
        <v>452</v>
      </c>
      <c r="E15" s="9" t="s">
        <v>453</v>
      </c>
      <c r="F15" s="9"/>
      <c r="G15" s="12" t="s">
        <v>373</v>
      </c>
      <c r="H15" s="9" t="s">
        <v>454</v>
      </c>
      <c r="I15" s="12"/>
      <c r="J15" s="13" t="s">
        <v>455</v>
      </c>
      <c r="K15" s="12">
        <v>2</v>
      </c>
      <c r="L15" s="12"/>
      <c r="M15" s="13">
        <v>410</v>
      </c>
      <c r="N15" s="12"/>
      <c r="O15" s="12"/>
      <c r="P15" s="12" t="s">
        <v>366</v>
      </c>
      <c r="Q15" s="12"/>
    </row>
    <row r="16" spans="1:17" x14ac:dyDescent="0.25">
      <c r="A16" s="15" t="s">
        <v>456</v>
      </c>
      <c r="B16" s="16" t="s">
        <v>17</v>
      </c>
      <c r="C16" s="16" t="s">
        <v>338</v>
      </c>
      <c r="D16" s="25" t="s">
        <v>457</v>
      </c>
      <c r="E16" s="15" t="s">
        <v>458</v>
      </c>
      <c r="F16" s="15"/>
      <c r="G16" s="17"/>
      <c r="H16" s="15" t="s">
        <v>459</v>
      </c>
      <c r="I16" s="17"/>
      <c r="J16" s="26" t="s">
        <v>460</v>
      </c>
      <c r="K16" s="17">
        <v>2</v>
      </c>
      <c r="L16" s="17"/>
      <c r="M16" s="17">
        <v>330</v>
      </c>
      <c r="N16" s="17"/>
      <c r="O16" s="17"/>
      <c r="P16" s="17" t="s">
        <v>366</v>
      </c>
      <c r="Q16" s="17"/>
    </row>
    <row r="17" spans="1:17" s="6" customFormat="1" ht="15" x14ac:dyDescent="0.25">
      <c r="A17" s="9" t="s">
        <v>461</v>
      </c>
      <c r="B17" s="10" t="s">
        <v>25</v>
      </c>
      <c r="C17" s="10" t="s">
        <v>141</v>
      </c>
      <c r="D17" s="11" t="s">
        <v>462</v>
      </c>
      <c r="E17" s="9" t="s">
        <v>463</v>
      </c>
      <c r="F17" s="9"/>
      <c r="G17" s="12" t="s">
        <v>373</v>
      </c>
      <c r="H17" s="9" t="s">
        <v>464</v>
      </c>
      <c r="I17" s="12"/>
      <c r="J17" s="9" t="s">
        <v>378</v>
      </c>
      <c r="K17" s="12">
        <v>2</v>
      </c>
      <c r="L17" s="12"/>
      <c r="M17" s="13">
        <v>315</v>
      </c>
      <c r="N17" s="12"/>
      <c r="O17" s="12"/>
      <c r="P17" s="12" t="s">
        <v>366</v>
      </c>
      <c r="Q17" s="12"/>
    </row>
    <row r="18" spans="1:17" s="6" customFormat="1" ht="15" x14ac:dyDescent="0.25">
      <c r="A18" s="9" t="s">
        <v>465</v>
      </c>
      <c r="B18" s="10" t="s">
        <v>27</v>
      </c>
      <c r="C18" s="10" t="s">
        <v>272</v>
      </c>
      <c r="D18" s="11" t="s">
        <v>466</v>
      </c>
      <c r="E18" s="9" t="s">
        <v>467</v>
      </c>
      <c r="F18" s="9" t="s">
        <v>468</v>
      </c>
      <c r="G18" s="12"/>
      <c r="H18" s="9" t="s">
        <v>469</v>
      </c>
      <c r="I18" s="12"/>
      <c r="J18" s="9" t="s">
        <v>376</v>
      </c>
      <c r="K18" s="12">
        <v>2</v>
      </c>
      <c r="L18" s="12"/>
      <c r="M18" s="12">
        <v>450</v>
      </c>
      <c r="N18" s="12"/>
      <c r="O18" s="12"/>
      <c r="P18" s="12" t="s">
        <v>366</v>
      </c>
      <c r="Q18" s="12"/>
    </row>
    <row r="19" spans="1:17" s="6" customFormat="1" ht="15" x14ac:dyDescent="0.25">
      <c r="A19" s="9" t="s">
        <v>470</v>
      </c>
      <c r="B19" s="10" t="s">
        <v>22</v>
      </c>
      <c r="C19" s="10" t="s">
        <v>155</v>
      </c>
      <c r="D19" s="11" t="s">
        <v>471</v>
      </c>
      <c r="E19" s="9" t="s">
        <v>472</v>
      </c>
      <c r="F19" s="9" t="s">
        <v>473</v>
      </c>
      <c r="G19" s="12" t="s">
        <v>373</v>
      </c>
      <c r="H19" s="9" t="s">
        <v>474</v>
      </c>
      <c r="I19" s="12"/>
      <c r="J19" s="9" t="s">
        <v>374</v>
      </c>
      <c r="K19" s="12">
        <v>2</v>
      </c>
      <c r="L19" s="12"/>
      <c r="M19" s="12">
        <v>365</v>
      </c>
      <c r="N19" s="12"/>
      <c r="O19" s="12"/>
      <c r="P19" s="12" t="s">
        <v>366</v>
      </c>
      <c r="Q19" s="12"/>
    </row>
    <row r="20" spans="1:17" s="6" customFormat="1" ht="15" x14ac:dyDescent="0.25">
      <c r="A20" s="9" t="s">
        <v>475</v>
      </c>
      <c r="B20" s="10" t="s">
        <v>26</v>
      </c>
      <c r="C20" s="10" t="s">
        <v>187</v>
      </c>
      <c r="D20" s="14" t="s">
        <v>476</v>
      </c>
      <c r="E20" s="9" t="s">
        <v>477</v>
      </c>
      <c r="F20" s="9"/>
      <c r="G20" s="12"/>
      <c r="H20" s="9" t="s">
        <v>478</v>
      </c>
      <c r="I20" s="12"/>
      <c r="J20" s="9" t="s">
        <v>374</v>
      </c>
      <c r="K20" s="12">
        <v>2</v>
      </c>
      <c r="L20" s="12"/>
      <c r="M20" s="12">
        <v>0</v>
      </c>
      <c r="N20" s="12"/>
      <c r="O20" s="12"/>
      <c r="P20" s="12" t="s">
        <v>366</v>
      </c>
      <c r="Q20" s="12"/>
    </row>
    <row r="21" spans="1:17" s="6" customFormat="1" ht="15" x14ac:dyDescent="0.25">
      <c r="A21" s="9" t="s">
        <v>479</v>
      </c>
      <c r="B21" s="10" t="s">
        <v>19</v>
      </c>
      <c r="C21" s="10" t="s">
        <v>270</v>
      </c>
      <c r="D21" s="11" t="s">
        <v>480</v>
      </c>
      <c r="E21" s="9" t="s">
        <v>481</v>
      </c>
      <c r="F21" s="9" t="s">
        <v>482</v>
      </c>
      <c r="G21" s="12" t="s">
        <v>373</v>
      </c>
      <c r="H21" s="9" t="s">
        <v>483</v>
      </c>
      <c r="I21" s="12"/>
      <c r="J21" s="9" t="s">
        <v>484</v>
      </c>
      <c r="K21" s="12">
        <v>2</v>
      </c>
      <c r="L21" s="12"/>
      <c r="M21" s="12">
        <v>420</v>
      </c>
      <c r="N21" s="12"/>
      <c r="O21" s="12"/>
      <c r="P21" s="12" t="s">
        <v>366</v>
      </c>
      <c r="Q21" s="12"/>
    </row>
    <row r="22" spans="1:17" s="6" customFormat="1" ht="15" x14ac:dyDescent="0.25">
      <c r="A22" s="9" t="s">
        <v>485</v>
      </c>
      <c r="B22" s="10" t="s">
        <v>22</v>
      </c>
      <c r="C22" s="10" t="s">
        <v>184</v>
      </c>
      <c r="D22" s="11" t="s">
        <v>486</v>
      </c>
      <c r="E22" s="9" t="s">
        <v>487</v>
      </c>
      <c r="F22" s="9"/>
      <c r="G22" s="12"/>
      <c r="H22" s="9" t="s">
        <v>488</v>
      </c>
      <c r="I22" s="12"/>
      <c r="J22" s="13" t="s">
        <v>489</v>
      </c>
      <c r="K22" s="12">
        <v>2</v>
      </c>
      <c r="L22" s="12"/>
      <c r="M22" s="12">
        <v>370</v>
      </c>
      <c r="N22" s="12"/>
      <c r="O22" s="12"/>
      <c r="P22" s="12" t="s">
        <v>366</v>
      </c>
      <c r="Q22" s="12" t="s">
        <v>490</v>
      </c>
    </row>
    <row r="23" spans="1:17" x14ac:dyDescent="0.25">
      <c r="A23" s="15" t="s">
        <v>491</v>
      </c>
      <c r="B23" s="16" t="s">
        <v>17</v>
      </c>
      <c r="C23" s="16" t="s">
        <v>350</v>
      </c>
      <c r="D23" s="25" t="s">
        <v>492</v>
      </c>
      <c r="E23" s="15" t="s">
        <v>493</v>
      </c>
      <c r="F23" s="15"/>
      <c r="G23" s="17" t="s">
        <v>373</v>
      </c>
      <c r="H23" s="15" t="s">
        <v>494</v>
      </c>
      <c r="I23" s="17"/>
      <c r="J23" s="15" t="s">
        <v>495</v>
      </c>
      <c r="K23" s="17">
        <v>2</v>
      </c>
      <c r="L23" s="17"/>
      <c r="M23" s="26">
        <v>360</v>
      </c>
      <c r="N23" s="17"/>
      <c r="O23" s="17"/>
      <c r="P23" s="17" t="s">
        <v>366</v>
      </c>
      <c r="Q23" s="17"/>
    </row>
    <row r="24" spans="1:17" s="6" customFormat="1" ht="15" x14ac:dyDescent="0.25">
      <c r="A24" s="9" t="s">
        <v>496</v>
      </c>
      <c r="B24" s="10" t="s">
        <v>18</v>
      </c>
      <c r="C24" s="10" t="s">
        <v>227</v>
      </c>
      <c r="D24" s="11" t="s">
        <v>497</v>
      </c>
      <c r="E24" s="9" t="s">
        <v>498</v>
      </c>
      <c r="F24" s="9"/>
      <c r="G24" s="12"/>
      <c r="H24" s="9" t="s">
        <v>499</v>
      </c>
      <c r="I24" s="12"/>
      <c r="J24" s="13" t="s">
        <v>500</v>
      </c>
      <c r="K24" s="12">
        <v>2</v>
      </c>
      <c r="L24" s="12"/>
      <c r="M24" s="12">
        <v>700</v>
      </c>
      <c r="N24" s="12"/>
      <c r="O24" s="12"/>
      <c r="P24" s="12" t="s">
        <v>366</v>
      </c>
      <c r="Q24" s="12"/>
    </row>
    <row r="25" spans="1:17" s="6" customFormat="1" ht="15" x14ac:dyDescent="0.25">
      <c r="A25" s="9" t="s">
        <v>501</v>
      </c>
      <c r="B25" s="10" t="s">
        <v>17</v>
      </c>
      <c r="C25" s="10" t="s">
        <v>242</v>
      </c>
      <c r="D25" s="11" t="s">
        <v>502</v>
      </c>
      <c r="E25" s="9" t="s">
        <v>503</v>
      </c>
      <c r="F25" s="9"/>
      <c r="G25" s="12" t="s">
        <v>373</v>
      </c>
      <c r="H25" s="9" t="s">
        <v>504</v>
      </c>
      <c r="I25" s="12"/>
      <c r="J25" s="9" t="s">
        <v>505</v>
      </c>
      <c r="K25" s="12">
        <v>2</v>
      </c>
      <c r="L25" s="12"/>
      <c r="M25" s="13">
        <v>410</v>
      </c>
      <c r="N25" s="12"/>
      <c r="O25" s="12"/>
      <c r="P25" s="12" t="s">
        <v>366</v>
      </c>
      <c r="Q25" s="12"/>
    </row>
    <row r="26" spans="1:17" s="6" customFormat="1" ht="15" x14ac:dyDescent="0.25">
      <c r="A26" s="9" t="s">
        <v>506</v>
      </c>
      <c r="B26" s="10" t="s">
        <v>17</v>
      </c>
      <c r="C26" s="10" t="s">
        <v>240</v>
      </c>
      <c r="D26" s="11" t="s">
        <v>507</v>
      </c>
      <c r="E26" s="9" t="s">
        <v>508</v>
      </c>
      <c r="F26" s="9"/>
      <c r="G26" s="12"/>
      <c r="H26" s="9" t="s">
        <v>509</v>
      </c>
      <c r="I26" s="12"/>
      <c r="J26" s="13" t="s">
        <v>510</v>
      </c>
      <c r="K26" s="12">
        <v>2</v>
      </c>
      <c r="L26" s="12"/>
      <c r="M26" s="12">
        <v>300</v>
      </c>
      <c r="N26" s="12"/>
      <c r="O26" s="12"/>
      <c r="P26" s="12" t="s">
        <v>366</v>
      </c>
      <c r="Q26" s="12"/>
    </row>
    <row r="27" spans="1:17" s="6" customFormat="1" ht="15" x14ac:dyDescent="0.25">
      <c r="A27" s="9" t="s">
        <v>511</v>
      </c>
      <c r="B27" s="10" t="s">
        <v>20</v>
      </c>
      <c r="C27" s="10" t="s">
        <v>752</v>
      </c>
      <c r="D27" s="11" t="s">
        <v>512</v>
      </c>
      <c r="E27" s="9" t="s">
        <v>513</v>
      </c>
      <c r="F27" s="9" t="s">
        <v>514</v>
      </c>
      <c r="G27" s="12" t="s">
        <v>373</v>
      </c>
      <c r="H27" s="9" t="s">
        <v>515</v>
      </c>
      <c r="I27" s="12"/>
      <c r="J27" s="13" t="s">
        <v>516</v>
      </c>
      <c r="K27" s="12">
        <v>2</v>
      </c>
      <c r="L27" s="12"/>
      <c r="M27" s="12">
        <v>250</v>
      </c>
      <c r="N27" s="12"/>
      <c r="O27" s="12"/>
      <c r="P27" s="12" t="s">
        <v>366</v>
      </c>
      <c r="Q27" s="12" t="s">
        <v>517</v>
      </c>
    </row>
    <row r="28" spans="1:17" s="6" customFormat="1" ht="15" x14ac:dyDescent="0.25">
      <c r="A28" s="9" t="s">
        <v>518</v>
      </c>
      <c r="B28" s="10" t="s">
        <v>17</v>
      </c>
      <c r="C28" s="10" t="s">
        <v>338</v>
      </c>
      <c r="D28" s="11" t="s">
        <v>519</v>
      </c>
      <c r="E28" s="9" t="s">
        <v>520</v>
      </c>
      <c r="F28" s="9"/>
      <c r="G28" s="12" t="s">
        <v>373</v>
      </c>
      <c r="H28" s="9" t="s">
        <v>521</v>
      </c>
      <c r="I28" s="12"/>
      <c r="J28" s="9" t="s">
        <v>522</v>
      </c>
      <c r="K28" s="12">
        <v>2</v>
      </c>
      <c r="L28" s="12"/>
      <c r="M28" s="13">
        <v>400</v>
      </c>
      <c r="N28" s="12"/>
      <c r="O28" s="12"/>
      <c r="P28" s="12" t="s">
        <v>366</v>
      </c>
      <c r="Q28" s="12"/>
    </row>
    <row r="29" spans="1:17" s="6" customFormat="1" ht="15" x14ac:dyDescent="0.25">
      <c r="A29" s="9" t="s">
        <v>523</v>
      </c>
      <c r="B29" s="10" t="s">
        <v>18</v>
      </c>
      <c r="C29" s="10" t="s">
        <v>751</v>
      </c>
      <c r="D29" s="11" t="s">
        <v>524</v>
      </c>
      <c r="E29" s="9" t="s">
        <v>525</v>
      </c>
      <c r="F29" s="9"/>
      <c r="G29" s="12" t="s">
        <v>373</v>
      </c>
      <c r="H29" s="9" t="s">
        <v>526</v>
      </c>
      <c r="I29" s="12"/>
      <c r="J29" s="13" t="s">
        <v>374</v>
      </c>
      <c r="K29" s="12">
        <v>2</v>
      </c>
      <c r="L29" s="12"/>
      <c r="M29" s="12">
        <v>505</v>
      </c>
      <c r="N29" s="12"/>
      <c r="O29" s="12"/>
      <c r="P29" s="12" t="s">
        <v>366</v>
      </c>
      <c r="Q29" s="12"/>
    </row>
    <row r="30" spans="1:17" s="6" customFormat="1" x14ac:dyDescent="0.25">
      <c r="A30" s="15" t="s">
        <v>527</v>
      </c>
      <c r="B30" s="16" t="s">
        <v>29</v>
      </c>
      <c r="C30" s="30" t="s">
        <v>48</v>
      </c>
      <c r="D30" s="11" t="s">
        <v>528</v>
      </c>
      <c r="E30" s="15" t="s">
        <v>529</v>
      </c>
      <c r="F30" s="15" t="s">
        <v>530</v>
      </c>
      <c r="G30" s="17"/>
      <c r="H30" s="15" t="s">
        <v>531</v>
      </c>
      <c r="I30" s="17"/>
      <c r="J30" s="15" t="s">
        <v>532</v>
      </c>
      <c r="K30" s="17">
        <v>2</v>
      </c>
      <c r="L30" s="17"/>
      <c r="M30" s="17">
        <v>430</v>
      </c>
      <c r="N30" s="17"/>
      <c r="O30" s="17"/>
      <c r="P30" s="17" t="s">
        <v>366</v>
      </c>
      <c r="Q30" s="17"/>
    </row>
    <row r="31" spans="1:17" x14ac:dyDescent="0.25">
      <c r="A31" s="15" t="s">
        <v>533</v>
      </c>
      <c r="B31" s="16" t="s">
        <v>17</v>
      </c>
      <c r="C31" s="17" t="s">
        <v>348</v>
      </c>
      <c r="D31" s="25" t="s">
        <v>534</v>
      </c>
      <c r="E31" s="15" t="s">
        <v>535</v>
      </c>
      <c r="F31" s="15"/>
      <c r="G31" s="17"/>
      <c r="H31" s="15" t="s">
        <v>536</v>
      </c>
      <c r="I31" s="15"/>
      <c r="J31" s="15" t="s">
        <v>537</v>
      </c>
      <c r="K31" s="17">
        <v>2</v>
      </c>
      <c r="L31" s="17"/>
      <c r="M31" s="26">
        <f>330+330+30</f>
        <v>690</v>
      </c>
      <c r="N31" s="17"/>
      <c r="O31" s="17"/>
      <c r="P31" s="17" t="s">
        <v>366</v>
      </c>
      <c r="Q31" s="17"/>
    </row>
    <row r="32" spans="1:17" s="6" customFormat="1" x14ac:dyDescent="0.25">
      <c r="A32" s="18" t="s">
        <v>538</v>
      </c>
      <c r="B32" s="10" t="s">
        <v>18</v>
      </c>
      <c r="C32" s="10" t="s">
        <v>213</v>
      </c>
      <c r="D32" s="21" t="s">
        <v>539</v>
      </c>
      <c r="E32" s="18" t="s">
        <v>540</v>
      </c>
      <c r="F32" s="18"/>
      <c r="G32" s="19"/>
      <c r="H32" s="18" t="s">
        <v>541</v>
      </c>
      <c r="I32" s="18"/>
      <c r="J32" s="29" t="s">
        <v>377</v>
      </c>
      <c r="K32" s="17">
        <v>2</v>
      </c>
      <c r="L32" s="17"/>
      <c r="M32" s="20">
        <v>400</v>
      </c>
      <c r="N32" s="17"/>
      <c r="O32" s="17"/>
      <c r="P32" s="17" t="s">
        <v>366</v>
      </c>
      <c r="Q32" s="12"/>
    </row>
    <row r="33" spans="1:17" x14ac:dyDescent="0.25">
      <c r="A33" s="15" t="s">
        <v>542</v>
      </c>
      <c r="B33" s="16" t="s">
        <v>17</v>
      </c>
      <c r="C33" s="17" t="s">
        <v>350</v>
      </c>
      <c r="D33" s="25" t="s">
        <v>543</v>
      </c>
      <c r="E33" s="15" t="s">
        <v>544</v>
      </c>
      <c r="F33" s="15"/>
      <c r="G33" s="17"/>
      <c r="H33" s="15" t="s">
        <v>545</v>
      </c>
      <c r="I33" s="15"/>
      <c r="J33" s="15" t="s">
        <v>546</v>
      </c>
      <c r="K33" s="17">
        <v>2</v>
      </c>
      <c r="L33" s="17"/>
      <c r="M33" s="26">
        <v>510</v>
      </c>
      <c r="N33" s="17"/>
      <c r="O33" s="17"/>
      <c r="P33" s="17" t="s">
        <v>366</v>
      </c>
      <c r="Q33" s="17"/>
    </row>
    <row r="34" spans="1:17" x14ac:dyDescent="0.25">
      <c r="A34" s="15" t="s">
        <v>547</v>
      </c>
      <c r="B34" s="16" t="s">
        <v>17</v>
      </c>
      <c r="C34" s="17" t="s">
        <v>216</v>
      </c>
      <c r="D34" s="25" t="s">
        <v>548</v>
      </c>
      <c r="E34" s="15" t="s">
        <v>549</v>
      </c>
      <c r="F34" s="15" t="s">
        <v>550</v>
      </c>
      <c r="G34" s="17"/>
      <c r="H34" s="15" t="s">
        <v>551</v>
      </c>
      <c r="I34" s="15"/>
      <c r="J34" s="15" t="s">
        <v>552</v>
      </c>
      <c r="K34" s="17">
        <v>2</v>
      </c>
      <c r="L34" s="17"/>
      <c r="M34" s="26">
        <f>350+320</f>
        <v>670</v>
      </c>
      <c r="N34" s="17"/>
      <c r="O34" s="17"/>
      <c r="P34" s="17" t="s">
        <v>366</v>
      </c>
      <c r="Q34" s="17"/>
    </row>
    <row r="35" spans="1:17" x14ac:dyDescent="0.25">
      <c r="A35" s="15" t="s">
        <v>553</v>
      </c>
      <c r="B35" s="16" t="s">
        <v>17</v>
      </c>
      <c r="C35" s="17" t="s">
        <v>244</v>
      </c>
      <c r="D35" s="25" t="s">
        <v>554</v>
      </c>
      <c r="E35" s="15" t="s">
        <v>555</v>
      </c>
      <c r="F35" s="15" t="s">
        <v>556</v>
      </c>
      <c r="G35" s="17"/>
      <c r="H35" s="15" t="s">
        <v>557</v>
      </c>
      <c r="I35" s="15"/>
      <c r="J35" s="15" t="s">
        <v>558</v>
      </c>
      <c r="K35" s="17">
        <v>2</v>
      </c>
      <c r="L35" s="17"/>
      <c r="M35" s="26">
        <f>340+650+30+30-300</f>
        <v>750</v>
      </c>
      <c r="N35" s="17"/>
      <c r="O35" s="17"/>
      <c r="P35" s="17" t="s">
        <v>366</v>
      </c>
      <c r="Q35" s="17"/>
    </row>
    <row r="36" spans="1:17" x14ac:dyDescent="0.25">
      <c r="A36" s="15" t="s">
        <v>559</v>
      </c>
      <c r="B36" s="16" t="s">
        <v>17</v>
      </c>
      <c r="C36" s="17" t="s">
        <v>224</v>
      </c>
      <c r="D36" s="25" t="s">
        <v>560</v>
      </c>
      <c r="E36" s="15" t="s">
        <v>561</v>
      </c>
      <c r="F36" s="15"/>
      <c r="G36" s="17"/>
      <c r="H36" s="15" t="s">
        <v>562</v>
      </c>
      <c r="I36" s="15"/>
      <c r="J36" s="15" t="s">
        <v>563</v>
      </c>
      <c r="K36" s="17">
        <v>2</v>
      </c>
      <c r="L36" s="17"/>
      <c r="M36" s="26">
        <v>400</v>
      </c>
      <c r="N36" s="17"/>
      <c r="O36" s="17"/>
      <c r="P36" s="17" t="s">
        <v>366</v>
      </c>
      <c r="Q36" s="17"/>
    </row>
    <row r="37" spans="1:17" s="6" customFormat="1" x14ac:dyDescent="0.25">
      <c r="A37" s="18" t="s">
        <v>564</v>
      </c>
      <c r="B37" s="16" t="s">
        <v>17</v>
      </c>
      <c r="C37" s="19" t="s">
        <v>356</v>
      </c>
      <c r="D37" s="21" t="s">
        <v>565</v>
      </c>
      <c r="E37" s="18" t="s">
        <v>566</v>
      </c>
      <c r="F37" s="18"/>
      <c r="G37" s="19"/>
      <c r="H37" s="18" t="s">
        <v>567</v>
      </c>
      <c r="I37" s="18"/>
      <c r="J37" s="29" t="s">
        <v>568</v>
      </c>
      <c r="K37" s="17">
        <v>2</v>
      </c>
      <c r="L37" s="17"/>
      <c r="M37" s="20">
        <v>480</v>
      </c>
      <c r="N37" s="17"/>
      <c r="O37" s="17"/>
      <c r="P37" s="17" t="s">
        <v>366</v>
      </c>
      <c r="Q37" s="12"/>
    </row>
    <row r="38" spans="1:17" s="6" customFormat="1" x14ac:dyDescent="0.25">
      <c r="A38" s="18" t="s">
        <v>569</v>
      </c>
      <c r="B38" s="19" t="s">
        <v>19</v>
      </c>
      <c r="C38" s="19" t="s">
        <v>364</v>
      </c>
      <c r="D38" s="21" t="s">
        <v>570</v>
      </c>
      <c r="E38" s="18" t="s">
        <v>571</v>
      </c>
      <c r="F38" s="18" t="s">
        <v>572</v>
      </c>
      <c r="G38" s="19"/>
      <c r="H38" s="18" t="s">
        <v>573</v>
      </c>
      <c r="I38" s="18"/>
      <c r="J38" s="29" t="s">
        <v>552</v>
      </c>
      <c r="K38" s="17">
        <v>2</v>
      </c>
      <c r="L38" s="17"/>
      <c r="M38" s="20">
        <v>700</v>
      </c>
      <c r="N38" s="17"/>
      <c r="O38" s="17"/>
      <c r="P38" s="17" t="s">
        <v>366</v>
      </c>
      <c r="Q38" s="12"/>
    </row>
    <row r="39" spans="1:17" x14ac:dyDescent="0.25">
      <c r="A39" s="15" t="s">
        <v>574</v>
      </c>
      <c r="B39" s="16" t="s">
        <v>17</v>
      </c>
      <c r="C39" s="17" t="s">
        <v>242</v>
      </c>
      <c r="D39" s="25" t="s">
        <v>575</v>
      </c>
      <c r="E39" s="15" t="s">
        <v>576</v>
      </c>
      <c r="F39" s="15"/>
      <c r="G39" s="17"/>
      <c r="H39" s="15" t="s">
        <v>577</v>
      </c>
      <c r="I39" s="15"/>
      <c r="J39" s="15" t="s">
        <v>578</v>
      </c>
      <c r="K39" s="17">
        <v>2</v>
      </c>
      <c r="L39" s="17"/>
      <c r="M39" s="26">
        <v>400</v>
      </c>
      <c r="N39" s="17"/>
      <c r="O39" s="17"/>
      <c r="P39" s="17" t="s">
        <v>366</v>
      </c>
      <c r="Q39" s="17"/>
    </row>
    <row r="40" spans="1:17" s="6" customFormat="1" x14ac:dyDescent="0.25">
      <c r="A40" s="18" t="s">
        <v>579</v>
      </c>
      <c r="B40" s="10" t="s">
        <v>22</v>
      </c>
      <c r="C40" s="19" t="s">
        <v>184</v>
      </c>
      <c r="D40" s="21" t="s">
        <v>580</v>
      </c>
      <c r="E40" s="18" t="s">
        <v>581</v>
      </c>
      <c r="F40" s="18"/>
      <c r="G40" s="19"/>
      <c r="H40" s="18" t="s">
        <v>582</v>
      </c>
      <c r="I40" s="18"/>
      <c r="J40" s="29" t="s">
        <v>583</v>
      </c>
      <c r="K40" s="17">
        <v>2</v>
      </c>
      <c r="L40" s="17"/>
      <c r="M40" s="20">
        <v>440</v>
      </c>
      <c r="N40" s="17"/>
      <c r="O40" s="17"/>
      <c r="P40" s="17" t="s">
        <v>366</v>
      </c>
      <c r="Q40" s="12"/>
    </row>
    <row r="41" spans="1:17" s="6" customFormat="1" x14ac:dyDescent="0.25">
      <c r="A41" s="18" t="s">
        <v>584</v>
      </c>
      <c r="B41" s="4" t="s">
        <v>344</v>
      </c>
      <c r="C41" s="30" t="s">
        <v>21</v>
      </c>
      <c r="D41" s="21" t="s">
        <v>585</v>
      </c>
      <c r="E41" s="18" t="s">
        <v>586</v>
      </c>
      <c r="F41" s="18" t="s">
        <v>587</v>
      </c>
      <c r="G41" s="19"/>
      <c r="H41" s="18" t="s">
        <v>588</v>
      </c>
      <c r="I41" s="18"/>
      <c r="J41" s="29" t="s">
        <v>589</v>
      </c>
      <c r="K41" s="17">
        <v>2</v>
      </c>
      <c r="L41" s="17"/>
      <c r="M41" s="20">
        <f>680+70-300</f>
        <v>450</v>
      </c>
      <c r="N41" s="17"/>
      <c r="O41" s="17"/>
      <c r="P41" s="17" t="s">
        <v>366</v>
      </c>
      <c r="Q41" s="12"/>
    </row>
    <row r="42" spans="1:17" x14ac:dyDescent="0.25">
      <c r="A42" s="15" t="s">
        <v>590</v>
      </c>
      <c r="B42" s="16" t="s">
        <v>17</v>
      </c>
      <c r="C42" s="17" t="s">
        <v>244</v>
      </c>
      <c r="D42" s="25" t="s">
        <v>591</v>
      </c>
      <c r="E42" s="15" t="s">
        <v>592</v>
      </c>
      <c r="F42" s="15"/>
      <c r="G42" s="17"/>
      <c r="H42" s="15" t="s">
        <v>593</v>
      </c>
      <c r="I42" s="15"/>
      <c r="J42" s="15" t="s">
        <v>552</v>
      </c>
      <c r="K42" s="17">
        <v>2</v>
      </c>
      <c r="L42" s="17"/>
      <c r="M42" s="26">
        <f>760</f>
        <v>760</v>
      </c>
      <c r="N42" s="17"/>
      <c r="O42" s="17"/>
      <c r="P42" s="17" t="s">
        <v>366</v>
      </c>
      <c r="Q42" s="17"/>
    </row>
    <row r="43" spans="1:17" x14ac:dyDescent="0.25">
      <c r="A43" s="17" t="s">
        <v>594</v>
      </c>
      <c r="B43" s="16" t="s">
        <v>17</v>
      </c>
      <c r="C43" s="16" t="s">
        <v>255</v>
      </c>
      <c r="D43" s="17" t="s">
        <v>595</v>
      </c>
      <c r="E43" s="15" t="s">
        <v>596</v>
      </c>
      <c r="F43" s="15"/>
      <c r="G43" s="17"/>
      <c r="H43" s="15" t="s">
        <v>597</v>
      </c>
      <c r="I43" s="15"/>
      <c r="J43" s="15" t="s">
        <v>598</v>
      </c>
      <c r="K43" s="17">
        <v>2</v>
      </c>
      <c r="L43" s="17"/>
      <c r="M43" s="26">
        <f>320*3+350+60-500</f>
        <v>870</v>
      </c>
      <c r="N43" s="17"/>
      <c r="O43" s="17"/>
      <c r="P43" s="17" t="s">
        <v>366</v>
      </c>
      <c r="Q43" s="17"/>
    </row>
    <row r="44" spans="1:17" s="6" customFormat="1" ht="15" x14ac:dyDescent="0.25">
      <c r="A44" s="9" t="s">
        <v>393</v>
      </c>
      <c r="B44" s="10" t="s">
        <v>223</v>
      </c>
      <c r="C44" s="30" t="s">
        <v>324</v>
      </c>
      <c r="D44" s="11" t="s">
        <v>394</v>
      </c>
      <c r="E44" s="9" t="s">
        <v>395</v>
      </c>
      <c r="F44" s="9"/>
      <c r="G44" s="12"/>
      <c r="H44" s="9" t="s">
        <v>396</v>
      </c>
      <c r="I44" s="12"/>
      <c r="J44" s="13" t="s">
        <v>397</v>
      </c>
      <c r="K44" s="12">
        <v>2</v>
      </c>
      <c r="L44" s="12"/>
      <c r="M44" s="12">
        <v>360</v>
      </c>
      <c r="N44" s="12"/>
      <c r="O44" s="12"/>
      <c r="P44" s="12" t="s">
        <v>366</v>
      </c>
      <c r="Q44" s="12"/>
    </row>
    <row r="45" spans="1:17" s="6" customFormat="1" x14ac:dyDescent="0.25">
      <c r="A45" s="18" t="s">
        <v>604</v>
      </c>
      <c r="B45" s="10" t="s">
        <v>17</v>
      </c>
      <c r="C45" s="19" t="s">
        <v>226</v>
      </c>
      <c r="D45" s="21" t="s">
        <v>605</v>
      </c>
      <c r="E45" s="18" t="s">
        <v>606</v>
      </c>
      <c r="F45" s="18"/>
      <c r="G45" s="19"/>
      <c r="H45" s="18" t="s">
        <v>607</v>
      </c>
      <c r="I45" s="18"/>
      <c r="J45" s="29" t="s">
        <v>608</v>
      </c>
      <c r="K45" s="17">
        <v>2</v>
      </c>
      <c r="L45" s="17"/>
      <c r="M45" s="20">
        <f>350*5+320*10-1500</f>
        <v>3450</v>
      </c>
      <c r="N45" s="17"/>
      <c r="O45" s="17"/>
      <c r="P45" s="17" t="s">
        <v>366</v>
      </c>
      <c r="Q45" s="12"/>
    </row>
    <row r="46" spans="1:17" x14ac:dyDescent="0.25">
      <c r="A46" s="15" t="s">
        <v>609</v>
      </c>
      <c r="B46" s="16" t="s">
        <v>17</v>
      </c>
      <c r="C46" s="17" t="s">
        <v>338</v>
      </c>
      <c r="D46" s="25" t="s">
        <v>610</v>
      </c>
      <c r="E46" s="15" t="s">
        <v>611</v>
      </c>
      <c r="F46" s="15"/>
      <c r="G46" s="17"/>
      <c r="H46" s="15" t="s">
        <v>612</v>
      </c>
      <c r="I46" s="15"/>
      <c r="J46" s="15" t="s">
        <v>377</v>
      </c>
      <c r="K46" s="17">
        <v>2</v>
      </c>
      <c r="L46" s="17"/>
      <c r="M46" s="26">
        <v>370</v>
      </c>
      <c r="N46" s="17"/>
      <c r="O46" s="17"/>
      <c r="P46" s="17" t="s">
        <v>366</v>
      </c>
      <c r="Q46" s="17"/>
    </row>
    <row r="47" spans="1:17" x14ac:dyDescent="0.25">
      <c r="A47" s="15" t="s">
        <v>613</v>
      </c>
      <c r="B47" s="16" t="s">
        <v>17</v>
      </c>
      <c r="C47" s="17" t="s">
        <v>356</v>
      </c>
      <c r="D47" s="25" t="s">
        <v>614</v>
      </c>
      <c r="E47" s="15" t="s">
        <v>615</v>
      </c>
      <c r="F47" s="15"/>
      <c r="G47" s="17"/>
      <c r="H47" s="15" t="s">
        <v>616</v>
      </c>
      <c r="I47" s="15"/>
      <c r="J47" s="15" t="s">
        <v>617</v>
      </c>
      <c r="K47" s="17">
        <v>2</v>
      </c>
      <c r="L47" s="17"/>
      <c r="M47" s="26">
        <v>405</v>
      </c>
      <c r="N47" s="17"/>
      <c r="O47" s="17"/>
      <c r="P47" s="17" t="s">
        <v>366</v>
      </c>
      <c r="Q47" s="17"/>
    </row>
    <row r="48" spans="1:17" x14ac:dyDescent="0.25">
      <c r="A48" s="15" t="s">
        <v>618</v>
      </c>
      <c r="B48" s="16" t="s">
        <v>17</v>
      </c>
      <c r="C48" s="17" t="s">
        <v>207</v>
      </c>
      <c r="D48" s="25" t="s">
        <v>619</v>
      </c>
      <c r="E48" s="15" t="s">
        <v>620</v>
      </c>
      <c r="F48" s="15"/>
      <c r="G48" s="17"/>
      <c r="H48" s="15" t="s">
        <v>621</v>
      </c>
      <c r="I48" s="15"/>
      <c r="J48" s="15" t="s">
        <v>552</v>
      </c>
      <c r="K48" s="17">
        <v>2</v>
      </c>
      <c r="L48" s="17"/>
      <c r="M48" s="26">
        <v>730</v>
      </c>
      <c r="N48" s="17"/>
      <c r="O48" s="17"/>
      <c r="P48" s="17" t="s">
        <v>366</v>
      </c>
      <c r="Q48" s="17"/>
    </row>
    <row r="49" spans="1:17" s="6" customFormat="1" x14ac:dyDescent="0.25">
      <c r="A49" s="18" t="s">
        <v>622</v>
      </c>
      <c r="B49" s="19" t="s">
        <v>33</v>
      </c>
      <c r="C49" s="19" t="s">
        <v>160</v>
      </c>
      <c r="D49" s="21" t="s">
        <v>623</v>
      </c>
      <c r="E49" s="18" t="s">
        <v>624</v>
      </c>
      <c r="F49" s="18"/>
      <c r="G49" s="19"/>
      <c r="H49" s="18" t="s">
        <v>625</v>
      </c>
      <c r="I49" s="18"/>
      <c r="J49" s="29" t="s">
        <v>552</v>
      </c>
      <c r="K49" s="17">
        <v>2</v>
      </c>
      <c r="L49" s="17"/>
      <c r="M49" s="20">
        <v>700</v>
      </c>
      <c r="N49" s="17"/>
      <c r="O49" s="17"/>
      <c r="P49" s="17" t="s">
        <v>366</v>
      </c>
      <c r="Q49" s="12"/>
    </row>
    <row r="50" spans="1:17" s="6" customFormat="1" x14ac:dyDescent="0.25">
      <c r="A50" s="18" t="s">
        <v>626</v>
      </c>
      <c r="B50" s="10" t="s">
        <v>18</v>
      </c>
      <c r="C50" s="19" t="s">
        <v>352</v>
      </c>
      <c r="D50" s="21" t="s">
        <v>627</v>
      </c>
      <c r="E50" s="18" t="s">
        <v>628</v>
      </c>
      <c r="F50" s="18" t="s">
        <v>629</v>
      </c>
      <c r="G50" s="19"/>
      <c r="H50" s="18" t="s">
        <v>630</v>
      </c>
      <c r="I50" s="18"/>
      <c r="J50" s="29" t="s">
        <v>631</v>
      </c>
      <c r="K50" s="17">
        <v>2</v>
      </c>
      <c r="L50" s="17"/>
      <c r="M50" s="20">
        <v>450</v>
      </c>
      <c r="N50" s="17"/>
      <c r="O50" s="17"/>
      <c r="P50" s="17" t="s">
        <v>366</v>
      </c>
      <c r="Q50" s="12"/>
    </row>
    <row r="51" spans="1:17" s="6" customFormat="1" x14ac:dyDescent="0.25">
      <c r="A51" s="18" t="s">
        <v>740</v>
      </c>
      <c r="B51" s="19" t="s">
        <v>223</v>
      </c>
      <c r="C51" s="30" t="s">
        <v>324</v>
      </c>
      <c r="D51" s="21" t="s">
        <v>741</v>
      </c>
      <c r="E51" s="18" t="s">
        <v>742</v>
      </c>
      <c r="F51" s="18"/>
      <c r="G51" s="19"/>
      <c r="H51" s="18" t="s">
        <v>743</v>
      </c>
      <c r="I51" s="18"/>
      <c r="J51" s="29" t="s">
        <v>380</v>
      </c>
      <c r="K51" s="17">
        <v>2</v>
      </c>
      <c r="L51" s="17"/>
      <c r="M51" s="20">
        <v>410</v>
      </c>
      <c r="N51" s="17"/>
      <c r="O51" s="17"/>
      <c r="P51" s="17" t="s">
        <v>366</v>
      </c>
      <c r="Q51" s="12"/>
    </row>
    <row r="52" spans="1:17" s="6" customFormat="1" x14ac:dyDescent="0.25">
      <c r="A52" s="18" t="s">
        <v>636</v>
      </c>
      <c r="B52" s="10" t="s">
        <v>17</v>
      </c>
      <c r="C52" s="19" t="s">
        <v>338</v>
      </c>
      <c r="D52" s="21" t="s">
        <v>637</v>
      </c>
      <c r="E52" s="18" t="s">
        <v>638</v>
      </c>
      <c r="F52" s="18" t="s">
        <v>639</v>
      </c>
      <c r="G52" s="19"/>
      <c r="H52" s="18" t="s">
        <v>640</v>
      </c>
      <c r="I52" s="18"/>
      <c r="J52" s="29" t="s">
        <v>641</v>
      </c>
      <c r="K52" s="17">
        <v>2</v>
      </c>
      <c r="L52" s="17"/>
      <c r="M52" s="20">
        <v>380</v>
      </c>
      <c r="N52" s="17"/>
      <c r="O52" s="17"/>
      <c r="P52" s="17" t="s">
        <v>366</v>
      </c>
      <c r="Q52" s="12"/>
    </row>
    <row r="53" spans="1:17" s="6" customFormat="1" x14ac:dyDescent="0.25">
      <c r="A53" s="18" t="s">
        <v>642</v>
      </c>
      <c r="B53" s="10" t="s">
        <v>18</v>
      </c>
      <c r="C53" s="10" t="s">
        <v>16</v>
      </c>
      <c r="D53" s="21" t="s">
        <v>643</v>
      </c>
      <c r="E53" s="18" t="s">
        <v>644</v>
      </c>
      <c r="F53" s="18" t="s">
        <v>645</v>
      </c>
      <c r="G53" s="19"/>
      <c r="H53" s="18" t="s">
        <v>646</v>
      </c>
      <c r="I53" s="18"/>
      <c r="J53" s="29" t="s">
        <v>647</v>
      </c>
      <c r="K53" s="17">
        <v>2</v>
      </c>
      <c r="L53" s="17"/>
      <c r="M53" s="20">
        <v>400</v>
      </c>
      <c r="N53" s="17"/>
      <c r="O53" s="17"/>
      <c r="P53" s="17" t="s">
        <v>366</v>
      </c>
      <c r="Q53" s="12"/>
    </row>
    <row r="54" spans="1:17" s="6" customFormat="1" x14ac:dyDescent="0.25">
      <c r="A54" s="18" t="s">
        <v>648</v>
      </c>
      <c r="B54" s="19" t="s">
        <v>29</v>
      </c>
      <c r="C54" s="30" t="s">
        <v>112</v>
      </c>
      <c r="D54" s="21" t="s">
        <v>649</v>
      </c>
      <c r="E54" s="18" t="s">
        <v>650</v>
      </c>
      <c r="F54" s="18"/>
      <c r="G54" s="19"/>
      <c r="H54" s="18" t="s">
        <v>651</v>
      </c>
      <c r="I54" s="18"/>
      <c r="J54" s="29" t="s">
        <v>652</v>
      </c>
      <c r="K54" s="17">
        <v>2</v>
      </c>
      <c r="L54" s="17"/>
      <c r="M54" s="20">
        <f>350+350+30+30</f>
        <v>760</v>
      </c>
      <c r="N54" s="17"/>
      <c r="O54" s="17"/>
      <c r="P54" s="17" t="s">
        <v>366</v>
      </c>
      <c r="Q54" s="12"/>
    </row>
    <row r="55" spans="1:17" x14ac:dyDescent="0.25">
      <c r="A55" s="15" t="s">
        <v>653</v>
      </c>
      <c r="B55" s="16" t="s">
        <v>17</v>
      </c>
      <c r="C55" s="17" t="s">
        <v>338</v>
      </c>
      <c r="D55" s="25" t="s">
        <v>654</v>
      </c>
      <c r="E55" s="15" t="s">
        <v>655</v>
      </c>
      <c r="F55" s="15" t="s">
        <v>656</v>
      </c>
      <c r="G55" s="17"/>
      <c r="H55" s="15" t="s">
        <v>657</v>
      </c>
      <c r="I55" s="15"/>
      <c r="J55" s="15" t="s">
        <v>583</v>
      </c>
      <c r="K55" s="17">
        <v>2</v>
      </c>
      <c r="L55" s="17"/>
      <c r="M55" s="26">
        <v>430</v>
      </c>
      <c r="N55" s="17"/>
      <c r="O55" s="17"/>
      <c r="P55" s="17" t="s">
        <v>366</v>
      </c>
      <c r="Q55" s="17"/>
    </row>
    <row r="56" spans="1:17" s="6" customFormat="1" x14ac:dyDescent="0.25">
      <c r="A56" s="18" t="s">
        <v>658</v>
      </c>
      <c r="B56" s="16" t="s">
        <v>17</v>
      </c>
      <c r="C56" s="19" t="s">
        <v>348</v>
      </c>
      <c r="D56" s="21" t="s">
        <v>659</v>
      </c>
      <c r="E56" s="18" t="s">
        <v>660</v>
      </c>
      <c r="F56" s="18"/>
      <c r="G56" s="19"/>
      <c r="H56" s="18" t="s">
        <v>661</v>
      </c>
      <c r="I56" s="18"/>
      <c r="J56" s="29" t="s">
        <v>583</v>
      </c>
      <c r="K56" s="17">
        <v>2</v>
      </c>
      <c r="L56" s="17"/>
      <c r="M56" s="20">
        <v>405</v>
      </c>
      <c r="N56" s="17"/>
      <c r="O56" s="17"/>
      <c r="P56" s="17" t="s">
        <v>366</v>
      </c>
      <c r="Q56" s="12" t="s">
        <v>662</v>
      </c>
    </row>
    <row r="57" spans="1:17" s="6" customFormat="1" x14ac:dyDescent="0.25">
      <c r="A57" s="18" t="s">
        <v>663</v>
      </c>
      <c r="B57" s="10" t="s">
        <v>17</v>
      </c>
      <c r="C57" s="10" t="s">
        <v>255</v>
      </c>
      <c r="D57" s="21" t="s">
        <v>664</v>
      </c>
      <c r="E57" s="18" t="s">
        <v>665</v>
      </c>
      <c r="F57" s="18"/>
      <c r="G57" s="19"/>
      <c r="H57" s="18" t="s">
        <v>666</v>
      </c>
      <c r="I57" s="18"/>
      <c r="J57" s="29" t="s">
        <v>667</v>
      </c>
      <c r="K57" s="17">
        <v>2</v>
      </c>
      <c r="L57" s="17"/>
      <c r="M57" s="20">
        <v>370</v>
      </c>
      <c r="N57" s="17"/>
      <c r="O57" s="17"/>
      <c r="P57" s="17" t="s">
        <v>366</v>
      </c>
      <c r="Q57" s="12"/>
    </row>
    <row r="58" spans="1:17" x14ac:dyDescent="0.25">
      <c r="A58" s="15" t="s">
        <v>668</v>
      </c>
      <c r="B58" s="16" t="s">
        <v>17</v>
      </c>
      <c r="C58" s="17" t="s">
        <v>255</v>
      </c>
      <c r="D58" s="25" t="s">
        <v>669</v>
      </c>
      <c r="E58" s="15" t="s">
        <v>670</v>
      </c>
      <c r="F58" s="15" t="s">
        <v>671</v>
      </c>
      <c r="G58" s="17"/>
      <c r="H58" s="15" t="s">
        <v>672</v>
      </c>
      <c r="I58" s="15"/>
      <c r="J58" s="15" t="s">
        <v>673</v>
      </c>
      <c r="K58" s="17">
        <v>2</v>
      </c>
      <c r="L58" s="17"/>
      <c r="M58" s="26">
        <f>350+50+60-150</f>
        <v>310</v>
      </c>
      <c r="N58" s="17"/>
      <c r="O58" s="17"/>
      <c r="P58" s="17" t="s">
        <v>366</v>
      </c>
      <c r="Q58" s="17"/>
    </row>
    <row r="59" spans="1:17" s="6" customFormat="1" x14ac:dyDescent="0.25">
      <c r="A59" s="18" t="s">
        <v>674</v>
      </c>
      <c r="B59" s="19" t="s">
        <v>26</v>
      </c>
      <c r="C59" s="19" t="s">
        <v>169</v>
      </c>
      <c r="D59" s="21" t="s">
        <v>675</v>
      </c>
      <c r="E59" s="18" t="s">
        <v>676</v>
      </c>
      <c r="F59" s="18"/>
      <c r="G59" s="19"/>
      <c r="H59" s="18" t="s">
        <v>677</v>
      </c>
      <c r="I59" s="18"/>
      <c r="J59" s="29" t="s">
        <v>678</v>
      </c>
      <c r="K59" s="17">
        <v>2</v>
      </c>
      <c r="L59" s="17"/>
      <c r="M59" s="20">
        <f>395+350+30-200</f>
        <v>575</v>
      </c>
      <c r="N59" s="17"/>
      <c r="O59" s="17"/>
      <c r="P59" s="17" t="s">
        <v>366</v>
      </c>
      <c r="Q59" s="12"/>
    </row>
    <row r="60" spans="1:17" s="6" customFormat="1" x14ac:dyDescent="0.25">
      <c r="A60" s="18" t="s">
        <v>679</v>
      </c>
      <c r="B60" s="19" t="s">
        <v>19</v>
      </c>
      <c r="C60" s="19" t="s">
        <v>261</v>
      </c>
      <c r="D60" s="21" t="s">
        <v>680</v>
      </c>
      <c r="E60" s="18" t="s">
        <v>681</v>
      </c>
      <c r="F60" s="18"/>
      <c r="G60" s="12"/>
      <c r="H60" s="18" t="s">
        <v>682</v>
      </c>
      <c r="I60" s="12"/>
      <c r="J60" s="12" t="s">
        <v>598</v>
      </c>
      <c r="K60" s="17">
        <v>2</v>
      </c>
      <c r="L60" s="17"/>
      <c r="M60" s="12">
        <f>700+640+90-400</f>
        <v>1030</v>
      </c>
      <c r="N60" s="17"/>
      <c r="O60" s="17"/>
      <c r="P60" s="17" t="s">
        <v>366</v>
      </c>
      <c r="Q60" s="12"/>
    </row>
    <row r="61" spans="1:17" x14ac:dyDescent="0.25">
      <c r="A61" s="15" t="s">
        <v>683</v>
      </c>
      <c r="B61" s="16" t="s">
        <v>17</v>
      </c>
      <c r="C61" s="17" t="s">
        <v>350</v>
      </c>
      <c r="D61" s="25" t="s">
        <v>684</v>
      </c>
      <c r="E61" s="15" t="s">
        <v>685</v>
      </c>
      <c r="F61" s="15" t="s">
        <v>686</v>
      </c>
      <c r="G61" s="17"/>
      <c r="H61" s="15" t="s">
        <v>687</v>
      </c>
      <c r="I61" s="15"/>
      <c r="J61" s="15" t="s">
        <v>688</v>
      </c>
      <c r="K61" s="17">
        <v>2</v>
      </c>
      <c r="L61" s="17"/>
      <c r="M61" s="26">
        <f>640+350+60-250</f>
        <v>800</v>
      </c>
      <c r="N61" s="17"/>
      <c r="O61" s="17"/>
      <c r="P61" s="17" t="s">
        <v>366</v>
      </c>
      <c r="Q61" s="17"/>
    </row>
    <row r="62" spans="1:17" s="6" customFormat="1" x14ac:dyDescent="0.25">
      <c r="A62" s="18" t="s">
        <v>689</v>
      </c>
      <c r="B62" s="19" t="s">
        <v>19</v>
      </c>
      <c r="C62" s="19" t="s">
        <v>261</v>
      </c>
      <c r="D62" s="21" t="s">
        <v>690</v>
      </c>
      <c r="E62" s="18" t="s">
        <v>691</v>
      </c>
      <c r="F62" s="18" t="s">
        <v>692</v>
      </c>
      <c r="G62" s="19"/>
      <c r="H62" s="18" t="s">
        <v>693</v>
      </c>
      <c r="I62" s="18"/>
      <c r="J62" s="29" t="s">
        <v>694</v>
      </c>
      <c r="K62" s="17">
        <v>2</v>
      </c>
      <c r="L62" s="17"/>
      <c r="M62" s="20">
        <f>1770-700</f>
        <v>1070</v>
      </c>
      <c r="N62" s="17"/>
      <c r="O62" s="17"/>
      <c r="P62" s="17" t="s">
        <v>366</v>
      </c>
      <c r="Q62" s="12"/>
    </row>
    <row r="63" spans="1:17" s="6" customFormat="1" x14ac:dyDescent="0.25">
      <c r="A63" s="18" t="s">
        <v>695</v>
      </c>
      <c r="B63" s="19" t="s">
        <v>35</v>
      </c>
      <c r="C63" s="30" t="s">
        <v>133</v>
      </c>
      <c r="D63" s="21" t="s">
        <v>696</v>
      </c>
      <c r="E63" s="18" t="s">
        <v>697</v>
      </c>
      <c r="F63" s="18"/>
      <c r="G63" s="19"/>
      <c r="H63" s="18" t="s">
        <v>698</v>
      </c>
      <c r="I63" s="18"/>
      <c r="J63" s="29" t="s">
        <v>380</v>
      </c>
      <c r="K63" s="17">
        <v>2</v>
      </c>
      <c r="L63" s="17"/>
      <c r="M63" s="20">
        <v>465</v>
      </c>
      <c r="N63" s="17"/>
      <c r="O63" s="17"/>
      <c r="P63" s="17" t="s">
        <v>366</v>
      </c>
      <c r="Q63" s="12"/>
    </row>
    <row r="64" spans="1:17" s="6" customFormat="1" x14ac:dyDescent="0.25">
      <c r="A64" s="18" t="s">
        <v>699</v>
      </c>
      <c r="B64" s="19" t="s">
        <v>19</v>
      </c>
      <c r="C64" s="19" t="s">
        <v>364</v>
      </c>
      <c r="D64" s="21" t="s">
        <v>700</v>
      </c>
      <c r="E64" s="18" t="s">
        <v>701</v>
      </c>
      <c r="F64" s="18"/>
      <c r="G64" s="19"/>
      <c r="H64" s="18" t="s">
        <v>702</v>
      </c>
      <c r="I64" s="18"/>
      <c r="J64" s="29" t="s">
        <v>703</v>
      </c>
      <c r="K64" s="17">
        <v>2</v>
      </c>
      <c r="L64" s="17"/>
      <c r="M64" s="20">
        <v>700</v>
      </c>
      <c r="N64" s="17"/>
      <c r="O64" s="17"/>
      <c r="P64" s="17" t="s">
        <v>366</v>
      </c>
      <c r="Q64" s="12"/>
    </row>
    <row r="65" spans="1:17" x14ac:dyDescent="0.25">
      <c r="A65" s="15" t="s">
        <v>704</v>
      </c>
      <c r="B65" s="16" t="s">
        <v>17</v>
      </c>
      <c r="C65" s="17" t="s">
        <v>348</v>
      </c>
      <c r="D65" s="25" t="s">
        <v>705</v>
      </c>
      <c r="E65" s="15" t="s">
        <v>706</v>
      </c>
      <c r="F65" s="15" t="s">
        <v>707</v>
      </c>
      <c r="G65" s="17"/>
      <c r="H65" s="15" t="s">
        <v>708</v>
      </c>
      <c r="I65" s="15"/>
      <c r="J65" s="15" t="s">
        <v>380</v>
      </c>
      <c r="K65" s="17">
        <v>2</v>
      </c>
      <c r="L65" s="17"/>
      <c r="M65" s="26">
        <f>320+55+30</f>
        <v>405</v>
      </c>
      <c r="N65" s="17"/>
      <c r="O65" s="17"/>
      <c r="P65" s="17" t="s">
        <v>366</v>
      </c>
      <c r="Q65" s="17"/>
    </row>
    <row r="66" spans="1:17" s="6" customFormat="1" x14ac:dyDescent="0.25">
      <c r="A66" s="18" t="s">
        <v>709</v>
      </c>
      <c r="B66" s="19" t="s">
        <v>35</v>
      </c>
      <c r="C66" s="30" t="s">
        <v>118</v>
      </c>
      <c r="D66" s="21" t="s">
        <v>710</v>
      </c>
      <c r="E66" s="18" t="s">
        <v>711</v>
      </c>
      <c r="F66" s="18"/>
      <c r="G66" s="19"/>
      <c r="H66" s="18" t="s">
        <v>712</v>
      </c>
      <c r="I66" s="18"/>
      <c r="J66" s="29" t="s">
        <v>713</v>
      </c>
      <c r="K66" s="17">
        <v>2</v>
      </c>
      <c r="L66" s="17"/>
      <c r="M66" s="20">
        <f>350+85</f>
        <v>435</v>
      </c>
      <c r="N66" s="17"/>
      <c r="O66" s="17"/>
      <c r="P66" s="17" t="s">
        <v>366</v>
      </c>
      <c r="Q66" s="12"/>
    </row>
    <row r="67" spans="1:17" s="6" customFormat="1" x14ac:dyDescent="0.25">
      <c r="A67" s="18" t="s">
        <v>714</v>
      </c>
      <c r="B67" s="19" t="s">
        <v>31</v>
      </c>
      <c r="C67" s="19" t="s">
        <v>31</v>
      </c>
      <c r="D67" s="21" t="s">
        <v>715</v>
      </c>
      <c r="E67" s="18" t="s">
        <v>716</v>
      </c>
      <c r="F67" s="18"/>
      <c r="G67" s="19"/>
      <c r="H67" s="18" t="s">
        <v>717</v>
      </c>
      <c r="I67" s="18"/>
      <c r="J67" s="29" t="s">
        <v>713</v>
      </c>
      <c r="K67" s="17">
        <v>2</v>
      </c>
      <c r="L67" s="17"/>
      <c r="M67" s="20">
        <v>410</v>
      </c>
      <c r="N67" s="17"/>
      <c r="O67" s="17"/>
      <c r="P67" s="17" t="s">
        <v>366</v>
      </c>
      <c r="Q67" s="12"/>
    </row>
    <row r="68" spans="1:17" x14ac:dyDescent="0.25">
      <c r="A68" s="15" t="s">
        <v>718</v>
      </c>
      <c r="B68" s="16" t="s">
        <v>17</v>
      </c>
      <c r="C68" s="17" t="s">
        <v>338</v>
      </c>
      <c r="D68" s="25" t="s">
        <v>719</v>
      </c>
      <c r="E68" s="15" t="s">
        <v>720</v>
      </c>
      <c r="F68" s="15" t="s">
        <v>721</v>
      </c>
      <c r="G68" s="17"/>
      <c r="H68" s="15" t="s">
        <v>722</v>
      </c>
      <c r="I68" s="15"/>
      <c r="J68" s="15" t="s">
        <v>380</v>
      </c>
      <c r="K68" s="17">
        <v>2</v>
      </c>
      <c r="L68" s="17"/>
      <c r="M68" s="26">
        <f>350+50</f>
        <v>400</v>
      </c>
      <c r="N68" s="17"/>
      <c r="O68" s="17"/>
      <c r="P68" s="17" t="s">
        <v>366</v>
      </c>
      <c r="Q68" s="17"/>
    </row>
    <row r="69" spans="1:17" s="6" customFormat="1" x14ac:dyDescent="0.25">
      <c r="A69" s="18" t="s">
        <v>723</v>
      </c>
      <c r="B69" s="10" t="s">
        <v>22</v>
      </c>
      <c r="C69" s="19" t="s">
        <v>750</v>
      </c>
      <c r="D69" s="21" t="s">
        <v>724</v>
      </c>
      <c r="E69" s="18" t="s">
        <v>725</v>
      </c>
      <c r="F69" s="18"/>
      <c r="G69" s="19"/>
      <c r="H69" s="18" t="s">
        <v>726</v>
      </c>
      <c r="I69" s="18"/>
      <c r="J69" s="29" t="s">
        <v>379</v>
      </c>
      <c r="K69" s="17">
        <v>2</v>
      </c>
      <c r="L69" s="17"/>
      <c r="M69" s="20">
        <v>730</v>
      </c>
      <c r="N69" s="17"/>
      <c r="O69" s="17"/>
      <c r="P69" s="17" t="s">
        <v>366</v>
      </c>
      <c r="Q69" s="12"/>
    </row>
    <row r="70" spans="1:17" s="6" customFormat="1" x14ac:dyDescent="0.25">
      <c r="A70" s="18" t="s">
        <v>727</v>
      </c>
      <c r="B70" s="19" t="s">
        <v>19</v>
      </c>
      <c r="C70" s="19" t="s">
        <v>214</v>
      </c>
      <c r="D70" s="21" t="s">
        <v>728</v>
      </c>
      <c r="E70" s="18" t="s">
        <v>729</v>
      </c>
      <c r="F70" s="18"/>
      <c r="G70" s="19"/>
      <c r="H70" s="18" t="s">
        <v>730</v>
      </c>
      <c r="I70" s="18"/>
      <c r="J70" s="29" t="s">
        <v>380</v>
      </c>
      <c r="K70" s="17">
        <v>2</v>
      </c>
      <c r="L70" s="17"/>
      <c r="M70" s="20">
        <v>410</v>
      </c>
      <c r="N70" s="17"/>
      <c r="O70" s="17"/>
      <c r="P70" s="17" t="s">
        <v>366</v>
      </c>
      <c r="Q70" s="12"/>
    </row>
    <row r="71" spans="1:17" s="6" customFormat="1" x14ac:dyDescent="0.25">
      <c r="A71" s="18" t="s">
        <v>731</v>
      </c>
      <c r="B71" s="19" t="s">
        <v>26</v>
      </c>
      <c r="C71" s="19" t="s">
        <v>127</v>
      </c>
      <c r="D71" s="21" t="s">
        <v>732</v>
      </c>
      <c r="E71" s="18" t="s">
        <v>733</v>
      </c>
      <c r="F71" s="18"/>
      <c r="G71" s="19"/>
      <c r="H71" s="18" t="s">
        <v>734</v>
      </c>
      <c r="I71" s="18"/>
      <c r="J71" s="29" t="s">
        <v>380</v>
      </c>
      <c r="K71" s="17">
        <v>2</v>
      </c>
      <c r="L71" s="17"/>
      <c r="M71" s="20">
        <v>410</v>
      </c>
      <c r="N71" s="17"/>
      <c r="O71" s="17"/>
      <c r="P71" s="17" t="s">
        <v>366</v>
      </c>
      <c r="Q71" s="12"/>
    </row>
    <row r="72" spans="1:17" s="6" customFormat="1" x14ac:dyDescent="0.25">
      <c r="A72" s="18" t="s">
        <v>735</v>
      </c>
      <c r="B72" s="10" t="s">
        <v>18</v>
      </c>
      <c r="C72" s="19" t="s">
        <v>227</v>
      </c>
      <c r="D72" s="21" t="s">
        <v>736</v>
      </c>
      <c r="E72" s="18" t="s">
        <v>737</v>
      </c>
      <c r="F72" s="18" t="s">
        <v>738</v>
      </c>
      <c r="G72" s="19"/>
      <c r="H72" s="18" t="s">
        <v>739</v>
      </c>
      <c r="I72" s="18"/>
      <c r="J72" s="29" t="s">
        <v>379</v>
      </c>
      <c r="K72" s="17">
        <v>2</v>
      </c>
      <c r="L72" s="17"/>
      <c r="M72" s="20">
        <v>760</v>
      </c>
      <c r="N72" s="17"/>
      <c r="O72" s="17"/>
      <c r="P72" s="17" t="s">
        <v>366</v>
      </c>
      <c r="Q72" s="12"/>
    </row>
    <row r="73" spans="1:17" s="6" customFormat="1" x14ac:dyDescent="0.25">
      <c r="A73" s="18" t="s">
        <v>599</v>
      </c>
      <c r="B73" s="19" t="s">
        <v>33</v>
      </c>
      <c r="C73" s="19" t="s">
        <v>160</v>
      </c>
      <c r="D73" s="21" t="s">
        <v>600</v>
      </c>
      <c r="E73" s="18" t="s">
        <v>601</v>
      </c>
      <c r="F73" s="18"/>
      <c r="G73" s="19"/>
      <c r="H73" s="18" t="s">
        <v>602</v>
      </c>
      <c r="I73" s="18"/>
      <c r="J73" s="29" t="s">
        <v>603</v>
      </c>
      <c r="K73" s="17">
        <v>2</v>
      </c>
      <c r="L73" s="17"/>
      <c r="M73" s="20">
        <f>350+320+30</f>
        <v>700</v>
      </c>
      <c r="N73" s="17"/>
      <c r="O73" s="17"/>
      <c r="P73" s="17" t="s">
        <v>366</v>
      </c>
      <c r="Q73" s="12"/>
    </row>
    <row r="74" spans="1:17" s="6" customFormat="1" x14ac:dyDescent="0.25">
      <c r="A74" s="18" t="s">
        <v>744</v>
      </c>
      <c r="B74" s="19" t="s">
        <v>25</v>
      </c>
      <c r="C74" s="19" t="s">
        <v>141</v>
      </c>
      <c r="D74" s="21" t="s">
        <v>745</v>
      </c>
      <c r="E74" s="18" t="s">
        <v>746</v>
      </c>
      <c r="F74" s="18" t="s">
        <v>747</v>
      </c>
      <c r="G74" s="19"/>
      <c r="H74" s="18" t="s">
        <v>748</v>
      </c>
      <c r="I74" s="18"/>
      <c r="J74" s="29" t="s">
        <v>749</v>
      </c>
      <c r="K74" s="17">
        <v>2</v>
      </c>
      <c r="L74" s="17"/>
      <c r="M74" s="20">
        <v>500</v>
      </c>
      <c r="N74" s="17"/>
      <c r="O74" s="17"/>
      <c r="P74" s="17" t="s">
        <v>366</v>
      </c>
      <c r="Q74" s="12"/>
    </row>
  </sheetData>
  <sheetProtection insertRows="0"/>
  <autoFilter ref="A1:Q74" xr:uid="{00000000-0001-0000-0000-000000000000}"/>
  <dataConsolidate link="1"/>
  <phoneticPr fontId="1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Z5" sqref="Z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2025-02-18T18:26:37Z</dcterms:modified>
</cp:coreProperties>
</file>